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r\Documents\00_NOELIA\000_ESTADISTICAS\A2_AEF\2_AEF2022\9_AEF2022\Excels a publicar\Histórico 2005-2022\v3\"/>
    </mc:Choice>
  </mc:AlternateContent>
  <bookViews>
    <workbookView xWindow="0" yWindow="0" windowWidth="28800" windowHeight="11205" firstSheet="1" activeTab="18"/>
  </bookViews>
  <sheets>
    <sheet name="INFORMACIÓN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  <sheet name="2011" sheetId="9" r:id="rId8"/>
    <sheet name="2012" sheetId="8" r:id="rId9"/>
    <sheet name="2013" sheetId="10" r:id="rId10"/>
    <sheet name="2014" sheetId="11" r:id="rId11"/>
    <sheet name="2015" sheetId="12" r:id="rId12"/>
    <sheet name="2016" sheetId="13" r:id="rId13"/>
    <sheet name="2017" sheetId="20" r:id="rId14"/>
    <sheet name="2018" sheetId="19" r:id="rId15"/>
    <sheet name="2019" sheetId="16" r:id="rId16"/>
    <sheet name="2020" sheetId="17" r:id="rId17"/>
    <sheet name="2021" sheetId="18" r:id="rId18"/>
    <sheet name="2022" sheetId="2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 localSheetId="5">'[1]19.11-12'!$B$51</definedName>
    <definedName name="\D">'[1]19.11-12'!$B$51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 localSheetId="5">'[1]19.11-12'!$B$53</definedName>
    <definedName name="\L">'[1]19.11-12'!$B$53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5">'[1]19.18-19'!#REF!</definedName>
    <definedName name="\T" localSheetId="9">'[1]19.18-19'!#REF!</definedName>
    <definedName name="\T" localSheetId="12">'[1]19.18-19'!#REF!</definedName>
    <definedName name="\T" localSheetId="13">'[1]19.18-19'!#REF!</definedName>
    <definedName name="\T" localSheetId="14">'[1]19.18-19'!#REF!</definedName>
    <definedName name="\T" localSheetId="15">'[1]19.18-19'!#REF!</definedName>
    <definedName name="\T" localSheetId="16">'[1]19.18-19'!#REF!</definedName>
    <definedName name="\T" localSheetId="17">'[1]19.18-19'!#REF!</definedName>
    <definedName name="\T">'[1]19.18-19'!#REF!</definedName>
    <definedName name="\x">[2]Arlleg01!$IR$8190</definedName>
    <definedName name="\z">[2]Arlleg01!$IR$8190</definedName>
    <definedName name="__123Graph_A" localSheetId="4" hidden="1">'[1]19.14-15'!$B$34:$B$37</definedName>
    <definedName name="__123Graph_A" localSheetId="5" hidden="1">'[1]19.14-15'!$B$34:$B$37</definedName>
    <definedName name="__123Graph_A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hidden="1">'[1]19.14-15'!$B$34:$B$37</definedName>
    <definedName name="__123Graph_B" localSheetId="4" hidden="1">[1]p122!#REF!</definedName>
    <definedName name="__123Graph_B" localSheetId="5" hidden="1">[1]p122!#REF!</definedName>
    <definedName name="__123Graph_B" localSheetId="9" hidden="1">[1]p122!#REF!</definedName>
    <definedName name="__123Graph_B" localSheetId="12" hidden="1">[1]p122!#REF!</definedName>
    <definedName name="__123Graph_B" localSheetId="13" hidden="1">[1]p122!#REF!</definedName>
    <definedName name="__123Graph_B" localSheetId="14" hidden="1">[1]p122!#REF!</definedName>
    <definedName name="__123Graph_B" localSheetId="15" hidden="1">[1]p122!#REF!</definedName>
    <definedName name="__123Graph_B" localSheetId="16" hidden="1">[1]p122!#REF!</definedName>
    <definedName name="__123Graph_B" localSheetId="17" hidden="1">[1]p122!#REF!</definedName>
    <definedName name="__123Graph_B" hidden="1">[1]p122!#REF!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9" hidden="1">'[1]19.14-15'!#REF!</definedName>
    <definedName name="__123Graph_BCurrent" localSheetId="12" hidden="1">'[1]19.14-15'!#REF!</definedName>
    <definedName name="__123Graph_BCurrent" localSheetId="13" hidden="1">'[1]19.14-15'!#REF!</definedName>
    <definedName name="__123Graph_BCurrent" localSheetId="14" hidden="1">'[1]19.14-15'!#REF!</definedName>
    <definedName name="__123Graph_BCurrent" localSheetId="15" hidden="1">'[1]19.14-15'!#REF!</definedName>
    <definedName name="__123Graph_BCurrent" localSheetId="16" hidden="1">'[1]19.14-15'!#REF!</definedName>
    <definedName name="__123Graph_BCurrent" localSheetId="17" hidden="1">'[1]19.14-15'!#REF!</definedName>
    <definedName name="__123Graph_BCurrent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9" hidden="1">'[1]19.14-15'!#REF!</definedName>
    <definedName name="__123Graph_BGrßfico1" localSheetId="12" hidden="1">'[1]19.14-15'!#REF!</definedName>
    <definedName name="__123Graph_BGrßfico1" localSheetId="13" hidden="1">'[1]19.14-15'!#REF!</definedName>
    <definedName name="__123Graph_BGrßfico1" localSheetId="14" hidden="1">'[1]19.14-15'!#REF!</definedName>
    <definedName name="__123Graph_BGrßfico1" localSheetId="15" hidden="1">'[1]19.14-15'!#REF!</definedName>
    <definedName name="__123Graph_BGrßfico1" localSheetId="16" hidden="1">'[1]19.14-15'!#REF!</definedName>
    <definedName name="__123Graph_BGrßfico1" localSheetId="17" hidden="1">'[1]19.14-15'!#REF!</definedName>
    <definedName name="__123Graph_BGrßfico1" hidden="1">'[1]19.14-15'!#REF!</definedName>
    <definedName name="__123Graph_C" localSheetId="4" hidden="1">'[1]19.14-15'!$C$34:$C$37</definedName>
    <definedName name="__123Graph_C" localSheetId="5" hidden="1">'[1]19.14-15'!$C$34:$C$37</definedName>
    <definedName name="__123Graph_C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hidden="1">'[1]19.14-15'!$C$34:$C$37</definedName>
    <definedName name="__123Graph_D" localSheetId="4" hidden="1">[1]p122!#REF!</definedName>
    <definedName name="__123Graph_D" localSheetId="5" hidden="1">[1]p122!#REF!</definedName>
    <definedName name="__123Graph_D" localSheetId="9" hidden="1">[1]p122!#REF!</definedName>
    <definedName name="__123Graph_D" localSheetId="12" hidden="1">[1]p122!#REF!</definedName>
    <definedName name="__123Graph_D" localSheetId="13" hidden="1">[1]p122!#REF!</definedName>
    <definedName name="__123Graph_D" localSheetId="14" hidden="1">[1]p122!#REF!</definedName>
    <definedName name="__123Graph_D" localSheetId="15" hidden="1">[1]p122!#REF!</definedName>
    <definedName name="__123Graph_D" localSheetId="16" hidden="1">[1]p122!#REF!</definedName>
    <definedName name="__123Graph_D" localSheetId="17" hidden="1">[1]p122!#REF!</definedName>
    <definedName name="__123Graph_D" hidden="1">[1]p122!#REF!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9" hidden="1">'[1]19.14-15'!#REF!</definedName>
    <definedName name="__123Graph_DCurrent" localSheetId="12" hidden="1">'[1]19.14-15'!#REF!</definedName>
    <definedName name="__123Graph_DCurrent" localSheetId="13" hidden="1">'[1]19.14-15'!#REF!</definedName>
    <definedName name="__123Graph_DCurrent" localSheetId="14" hidden="1">'[1]19.14-15'!#REF!</definedName>
    <definedName name="__123Graph_DCurrent" localSheetId="15" hidden="1">'[1]19.14-15'!#REF!</definedName>
    <definedName name="__123Graph_DCurrent" localSheetId="16" hidden="1">'[1]19.14-15'!#REF!</definedName>
    <definedName name="__123Graph_DCurrent" localSheetId="17" hidden="1">'[1]19.14-15'!#REF!</definedName>
    <definedName name="__123Graph_DCurrent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9" hidden="1">'[1]19.14-15'!#REF!</definedName>
    <definedName name="__123Graph_DGrßfico1" localSheetId="12" hidden="1">'[1]19.14-15'!#REF!</definedName>
    <definedName name="__123Graph_DGrßfico1" localSheetId="13" hidden="1">'[1]19.14-15'!#REF!</definedName>
    <definedName name="__123Graph_DGrßfico1" localSheetId="14" hidden="1">'[1]19.14-15'!#REF!</definedName>
    <definedName name="__123Graph_DGrßfico1" localSheetId="15" hidden="1">'[1]19.14-15'!#REF!</definedName>
    <definedName name="__123Graph_DGrßfico1" localSheetId="16" hidden="1">'[1]19.14-15'!#REF!</definedName>
    <definedName name="__123Graph_DGrßfico1" localSheetId="17" hidden="1">'[1]19.14-15'!#REF!</definedName>
    <definedName name="__123Graph_DGrßfico1" hidden="1">'[1]19.14-15'!#REF!</definedName>
    <definedName name="__123Graph_E" localSheetId="4" hidden="1">'[1]19.14-15'!$D$34:$D$37</definedName>
    <definedName name="__123Graph_E" localSheetId="5" hidden="1">'[1]19.14-15'!$D$34:$D$37</definedName>
    <definedName name="__123Graph_E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hidden="1">'[1]19.14-15'!$D$34:$D$37</definedName>
    <definedName name="__123Graph_F" localSheetId="4" hidden="1">[1]p122!#REF!</definedName>
    <definedName name="__123Graph_F" localSheetId="5" hidden="1">[1]p122!#REF!</definedName>
    <definedName name="__123Graph_F" localSheetId="9" hidden="1">[1]p122!#REF!</definedName>
    <definedName name="__123Graph_F" localSheetId="12" hidden="1">[1]p122!#REF!</definedName>
    <definedName name="__123Graph_F" localSheetId="13" hidden="1">[1]p122!#REF!</definedName>
    <definedName name="__123Graph_F" localSheetId="14" hidden="1">[1]p122!#REF!</definedName>
    <definedName name="__123Graph_F" localSheetId="15" hidden="1">[1]p122!#REF!</definedName>
    <definedName name="__123Graph_F" localSheetId="16" hidden="1">[1]p122!#REF!</definedName>
    <definedName name="__123Graph_F" localSheetId="17" hidden="1">[1]p122!#REF!</definedName>
    <definedName name="__123Graph_F" hidden="1">[1]p122!#REF!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9" hidden="1">'[1]19.14-15'!#REF!</definedName>
    <definedName name="__123Graph_FCurrent" localSheetId="12" hidden="1">'[1]19.14-15'!#REF!</definedName>
    <definedName name="__123Graph_FCurrent" localSheetId="13" hidden="1">'[1]19.14-15'!#REF!</definedName>
    <definedName name="__123Graph_FCurrent" localSheetId="14" hidden="1">'[1]19.14-15'!#REF!</definedName>
    <definedName name="__123Graph_FCurrent" localSheetId="15" hidden="1">'[1]19.14-15'!#REF!</definedName>
    <definedName name="__123Graph_FCurrent" localSheetId="16" hidden="1">'[1]19.14-15'!#REF!</definedName>
    <definedName name="__123Graph_FCurrent" localSheetId="17" hidden="1">'[1]19.14-15'!#REF!</definedName>
    <definedName name="__123Graph_FCurrent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9" hidden="1">'[1]19.14-15'!#REF!</definedName>
    <definedName name="__123Graph_FGrßfico1" localSheetId="12" hidden="1">'[1]19.14-15'!#REF!</definedName>
    <definedName name="__123Graph_FGrßfico1" localSheetId="13" hidden="1">'[1]19.14-15'!#REF!</definedName>
    <definedName name="__123Graph_FGrßfico1" localSheetId="14" hidden="1">'[1]19.14-15'!#REF!</definedName>
    <definedName name="__123Graph_FGrßfico1" localSheetId="15" hidden="1">'[1]19.14-15'!#REF!</definedName>
    <definedName name="__123Graph_FGrßfico1" localSheetId="16" hidden="1">'[1]19.14-15'!#REF!</definedName>
    <definedName name="__123Graph_FGrßfico1" localSheetId="17" hidden="1">'[1]19.14-15'!#REF!</definedName>
    <definedName name="__123Graph_FGrßfico1" hidden="1">'[1]19.14-15'!#REF!</definedName>
    <definedName name="__123Graph_X" localSheetId="4" hidden="1">[1]p122!#REF!</definedName>
    <definedName name="__123Graph_X" localSheetId="5" hidden="1">[1]p122!#REF!</definedName>
    <definedName name="__123Graph_X" localSheetId="9" hidden="1">[1]p122!#REF!</definedName>
    <definedName name="__123Graph_X" localSheetId="12" hidden="1">[1]p122!#REF!</definedName>
    <definedName name="__123Graph_X" localSheetId="13" hidden="1">[1]p122!#REF!</definedName>
    <definedName name="__123Graph_X" localSheetId="14" hidden="1">[1]p122!#REF!</definedName>
    <definedName name="__123Graph_X" localSheetId="15" hidden="1">[1]p122!#REF!</definedName>
    <definedName name="__123Graph_X" localSheetId="16" hidden="1">[1]p122!#REF!</definedName>
    <definedName name="__123Graph_X" localSheetId="17" hidden="1">[1]p122!#REF!</definedName>
    <definedName name="__123Graph_X" hidden="1">[1]p122!#REF!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9" hidden="1">'[1]19.14-15'!#REF!</definedName>
    <definedName name="__123Graph_XCurrent" localSheetId="12" hidden="1">'[1]19.14-15'!#REF!</definedName>
    <definedName name="__123Graph_XCurrent" localSheetId="13" hidden="1">'[1]19.14-15'!#REF!</definedName>
    <definedName name="__123Graph_XCurrent" localSheetId="14" hidden="1">'[1]19.14-15'!#REF!</definedName>
    <definedName name="__123Graph_XCurrent" localSheetId="15" hidden="1">'[1]19.14-15'!#REF!</definedName>
    <definedName name="__123Graph_XCurrent" localSheetId="16" hidden="1">'[1]19.14-15'!#REF!</definedName>
    <definedName name="__123Graph_XCurrent" localSheetId="17" hidden="1">'[1]19.14-15'!#REF!</definedName>
    <definedName name="__123Graph_XCurrent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9" hidden="1">'[1]19.14-15'!#REF!</definedName>
    <definedName name="__123Graph_XGrßfico1" localSheetId="12" hidden="1">'[1]19.14-15'!#REF!</definedName>
    <definedName name="__123Graph_XGrßfico1" localSheetId="13" hidden="1">'[1]19.14-15'!#REF!</definedName>
    <definedName name="__123Graph_XGrßfico1" localSheetId="14" hidden="1">'[1]19.14-15'!#REF!</definedName>
    <definedName name="__123Graph_XGrßfico1" localSheetId="15" hidden="1">'[1]19.14-15'!#REF!</definedName>
    <definedName name="__123Graph_XGrßfico1" localSheetId="16" hidden="1">'[1]19.14-15'!#REF!</definedName>
    <definedName name="__123Graph_XGrßfico1" localSheetId="17" hidden="1">'[1]19.14-15'!#REF!</definedName>
    <definedName name="__123Graph_XGrßfico1" hidden="1">'[1]19.14-15'!#REF!</definedName>
    <definedName name="_opf2" localSheetId="7">'[3]19.11-12'!$B$51</definedName>
    <definedName name="_opf2">'[4]19.11-12'!$B$51</definedName>
    <definedName name="_p421" localSheetId="4">[5]CARNE1!$B$44</definedName>
    <definedName name="_p421" localSheetId="5">[5]CARNE1!$B$44</definedName>
    <definedName name="_p421">[5]CARNE1!$B$44</definedName>
    <definedName name="_p431" localSheetId="4" hidden="1">[5]CARNE7!$G$11:$G$93</definedName>
    <definedName name="_p431" localSheetId="5" hidden="1">[5]CARNE7!$G$11:$G$93</definedName>
    <definedName name="_p431" hidden="1">[5]CARNE7!$G$11:$G$93</definedName>
    <definedName name="_p7" localSheetId="7" hidden="1">'[6]19.14-15'!#REF!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localSheetId="16" hidden="1">'[7]19.14-15'!#REF!</definedName>
    <definedName name="_p7" localSheetId="17" hidden="1">'[7]19.14-15'!#REF!</definedName>
    <definedName name="_p7" hidden="1">'[7]19.14-15'!#REF!</definedName>
    <definedName name="_PEP1" localSheetId="4">'[8]19.11-12'!$B$51</definedName>
    <definedName name="_PEP1" localSheetId="5">'[8]19.11-12'!$B$51</definedName>
    <definedName name="_PEP1">'[8]19.11-12'!$B$51</definedName>
    <definedName name="_PEP2" localSheetId="4">[9]GANADE1!$B$75</definedName>
    <definedName name="_PEP2" localSheetId="5">[9]GANADE1!$B$75</definedName>
    <definedName name="_PEP2">[9]GANADE1!$B$75</definedName>
    <definedName name="_PEP3" localSheetId="4">'[8]19.11-12'!$B$53</definedName>
    <definedName name="_PEP3" localSheetId="5">'[8]19.11-12'!$B$53</definedName>
    <definedName name="_PEP3">'[8]19.11-12'!$B$53</definedName>
    <definedName name="_PEP4" localSheetId="4" hidden="1">'[8]19.14-15'!$B$34:$B$37</definedName>
    <definedName name="_PEP4" localSheetId="5" hidden="1">'[8]19.14-15'!$B$34:$B$37</definedName>
    <definedName name="_PEP4" hidden="1">'[8]19.14-15'!$B$34:$B$37</definedName>
    <definedName name="_PP1" localSheetId="4">[9]GANADE1!$B$77</definedName>
    <definedName name="_PP1" localSheetId="5">[9]GANADE1!$B$77</definedName>
    <definedName name="_PP1">[9]GANADE1!$B$77</definedName>
    <definedName name="_PP10" localSheetId="4" hidden="1">'[8]19.14-15'!$C$34:$C$37</definedName>
    <definedName name="_PP10" localSheetId="5" hidden="1">'[8]19.14-15'!$C$34:$C$37</definedName>
    <definedName name="_PP10" hidden="1">'[8]19.14-15'!$C$34:$C$37</definedName>
    <definedName name="_PP11" localSheetId="4" hidden="1">'[8]19.14-15'!$C$34:$C$37</definedName>
    <definedName name="_PP11" localSheetId="5" hidden="1">'[8]19.14-15'!$C$34:$C$37</definedName>
    <definedName name="_PP11" hidden="1">'[8]19.14-15'!$C$34:$C$37</definedName>
    <definedName name="_PP12" localSheetId="4" hidden="1">'[8]19.14-15'!$C$34:$C$37</definedName>
    <definedName name="_PP12" localSheetId="5" hidden="1">'[8]19.14-15'!$C$34:$C$37</definedName>
    <definedName name="_PP12" hidden="1">'[8]19.14-15'!$C$34:$C$37</definedName>
    <definedName name="_PP13" localSheetId="4" hidden="1">'[8]19.14-15'!#REF!</definedName>
    <definedName name="_PP13" localSheetId="5" hidden="1">'[8]19.14-15'!#REF!</definedName>
    <definedName name="_PP13" localSheetId="9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localSheetId="17" hidden="1">'[8]19.14-15'!#REF!</definedName>
    <definedName name="_PP13" hidden="1">'[8]19.14-15'!#REF!</definedName>
    <definedName name="_PP14" localSheetId="4" hidden="1">'[8]19.14-15'!#REF!</definedName>
    <definedName name="_PP14" localSheetId="5" hidden="1">'[8]19.14-15'!#REF!</definedName>
    <definedName name="_PP14" localSheetId="9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localSheetId="17" hidden="1">'[8]19.14-15'!#REF!</definedName>
    <definedName name="_PP14" hidden="1">'[8]19.14-15'!#REF!</definedName>
    <definedName name="_PP15" localSheetId="4" hidden="1">'[8]19.14-15'!#REF!</definedName>
    <definedName name="_PP15" localSheetId="5" hidden="1">'[8]19.14-15'!#REF!</definedName>
    <definedName name="_PP15" localSheetId="9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localSheetId="17" hidden="1">'[8]19.14-15'!#REF!</definedName>
    <definedName name="_PP15" hidden="1">'[8]19.14-15'!#REF!</definedName>
    <definedName name="_PP16" localSheetId="4" hidden="1">'[8]19.14-15'!$D$34:$D$37</definedName>
    <definedName name="_PP16" localSheetId="5" hidden="1">'[8]19.14-15'!$D$34:$D$37</definedName>
    <definedName name="_PP16" hidden="1">'[8]19.14-15'!$D$34:$D$37</definedName>
    <definedName name="_PP17" localSheetId="4" hidden="1">'[8]19.14-15'!$D$34:$D$37</definedName>
    <definedName name="_PP17" localSheetId="5" hidden="1">'[8]19.14-15'!$D$34:$D$37</definedName>
    <definedName name="_PP17" hidden="1">'[8]19.14-15'!$D$34:$D$37</definedName>
    <definedName name="_pp18" localSheetId="4" hidden="1">'[8]19.14-15'!$D$34:$D$37</definedName>
    <definedName name="_pp18" localSheetId="5" hidden="1">'[8]19.14-15'!$D$34:$D$37</definedName>
    <definedName name="_pp18" hidden="1">'[8]19.14-15'!$D$34:$D$37</definedName>
    <definedName name="_pp19" localSheetId="4" hidden="1">'[8]19.14-15'!#REF!</definedName>
    <definedName name="_pp19" localSheetId="5" hidden="1">'[8]19.14-15'!#REF!</definedName>
    <definedName name="_pp19" localSheetId="9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localSheetId="17" hidden="1">'[8]19.14-15'!#REF!</definedName>
    <definedName name="_pp19" hidden="1">'[8]19.14-15'!#REF!</definedName>
    <definedName name="_PP2" localSheetId="4">'[8]19.22'!#REF!</definedName>
    <definedName name="_PP2" localSheetId="5">'[8]19.22'!#REF!</definedName>
    <definedName name="_PP2" localSheetId="9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 localSheetId="17">'[8]19.22'!#REF!</definedName>
    <definedName name="_PP2">'[8]19.22'!#REF!</definedName>
    <definedName name="_PP20" localSheetId="4" hidden="1">'[8]19.14-15'!#REF!</definedName>
    <definedName name="_PP20" localSheetId="5" hidden="1">'[8]19.14-15'!#REF!</definedName>
    <definedName name="_PP20" localSheetId="9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localSheetId="17" hidden="1">'[8]19.14-15'!#REF!</definedName>
    <definedName name="_PP20" hidden="1">'[8]19.14-15'!#REF!</definedName>
    <definedName name="_PP21" localSheetId="4" hidden="1">'[8]19.14-15'!#REF!</definedName>
    <definedName name="_PP21" localSheetId="5" hidden="1">'[8]19.14-15'!#REF!</definedName>
    <definedName name="_PP21" localSheetId="9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localSheetId="17" hidden="1">'[8]19.14-15'!#REF!</definedName>
    <definedName name="_PP21" hidden="1">'[8]19.14-15'!#REF!</definedName>
    <definedName name="_PP22" localSheetId="4" hidden="1">'[8]19.14-15'!#REF!</definedName>
    <definedName name="_PP22" localSheetId="5" hidden="1">'[8]19.14-15'!#REF!</definedName>
    <definedName name="_PP22" localSheetId="9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localSheetId="17" hidden="1">'[8]19.14-15'!#REF!</definedName>
    <definedName name="_PP22" hidden="1">'[8]19.14-15'!#REF!</definedName>
    <definedName name="_pp23" localSheetId="4" hidden="1">'[8]19.14-15'!#REF!</definedName>
    <definedName name="_pp23" localSheetId="5" hidden="1">'[8]19.14-15'!#REF!</definedName>
    <definedName name="_pp23" localSheetId="9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localSheetId="17" hidden="1">'[8]19.14-15'!#REF!</definedName>
    <definedName name="_pp23" hidden="1">'[8]19.14-15'!#REF!</definedName>
    <definedName name="_pp24" localSheetId="4" hidden="1">'[8]19.14-15'!#REF!</definedName>
    <definedName name="_pp24" localSheetId="5" hidden="1">'[8]19.14-15'!#REF!</definedName>
    <definedName name="_pp24" localSheetId="9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localSheetId="17" hidden="1">'[8]19.14-15'!#REF!</definedName>
    <definedName name="_pp24" hidden="1">'[8]19.14-15'!#REF!</definedName>
    <definedName name="_pp25" localSheetId="4" hidden="1">'[8]19.14-15'!#REF!</definedName>
    <definedName name="_pp25" localSheetId="5" hidden="1">'[8]19.14-15'!#REF!</definedName>
    <definedName name="_pp25" localSheetId="9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localSheetId="17" hidden="1">'[8]19.14-15'!#REF!</definedName>
    <definedName name="_pp25" hidden="1">'[8]19.14-15'!#REF!</definedName>
    <definedName name="_pp26" localSheetId="4" hidden="1">'[8]19.14-15'!#REF!</definedName>
    <definedName name="_pp26" localSheetId="5" hidden="1">'[8]19.14-15'!#REF!</definedName>
    <definedName name="_pp26" localSheetId="9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localSheetId="17" hidden="1">'[8]19.14-15'!#REF!</definedName>
    <definedName name="_pp26" hidden="1">'[8]19.14-15'!#REF!</definedName>
    <definedName name="_pp27" localSheetId="4" hidden="1">'[8]19.14-15'!#REF!</definedName>
    <definedName name="_pp27" localSheetId="5" hidden="1">'[8]19.14-15'!#REF!</definedName>
    <definedName name="_pp27" localSheetId="9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localSheetId="17" hidden="1">'[8]19.14-15'!#REF!</definedName>
    <definedName name="_pp27" hidden="1">'[8]19.14-15'!#REF!</definedName>
    <definedName name="_PP3" localSheetId="4">[9]GANADE1!$B$79</definedName>
    <definedName name="_PP3" localSheetId="5">[9]GANADE1!$B$79</definedName>
    <definedName name="_PP3">[9]GANADE1!$B$79</definedName>
    <definedName name="_PP4" localSheetId="4">'[8]19.11-12'!$B$51</definedName>
    <definedName name="_PP4" localSheetId="5">'[8]19.11-12'!$B$51</definedName>
    <definedName name="_PP4">'[8]19.11-12'!$B$51</definedName>
    <definedName name="_PP5" localSheetId="4" hidden="1">'[8]19.14-15'!$B$34:$B$37</definedName>
    <definedName name="_PP5" localSheetId="5" hidden="1">'[8]19.14-15'!$B$34:$B$37</definedName>
    <definedName name="_PP5" hidden="1">'[8]19.14-15'!$B$34:$B$37</definedName>
    <definedName name="_PP6" localSheetId="4" hidden="1">'[8]19.14-15'!$B$34:$B$37</definedName>
    <definedName name="_PP6" localSheetId="5" hidden="1">'[8]19.14-15'!$B$34:$B$37</definedName>
    <definedName name="_PP6" hidden="1">'[8]19.14-15'!$B$34:$B$37</definedName>
    <definedName name="_PP7" localSheetId="4" hidden="1">'[8]19.14-15'!#REF!</definedName>
    <definedName name="_PP7" localSheetId="5" hidden="1">'[8]19.14-15'!#REF!</definedName>
    <definedName name="_PP7" localSheetId="9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localSheetId="17" hidden="1">'[8]19.14-15'!#REF!</definedName>
    <definedName name="_PP7" hidden="1">'[8]19.14-15'!#REF!</definedName>
    <definedName name="_PP8" localSheetId="4" hidden="1">'[8]19.14-15'!#REF!</definedName>
    <definedName name="_PP8" localSheetId="5" hidden="1">'[8]19.14-15'!#REF!</definedName>
    <definedName name="_PP8" localSheetId="9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localSheetId="17" hidden="1">'[8]19.14-15'!#REF!</definedName>
    <definedName name="_PP8" hidden="1">'[8]19.14-15'!#REF!</definedName>
    <definedName name="_PP9" localSheetId="4" hidden="1">'[8]19.14-15'!#REF!</definedName>
    <definedName name="_PP9" localSheetId="5" hidden="1">'[8]19.14-15'!#REF!</definedName>
    <definedName name="_PP9" localSheetId="9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localSheetId="17" hidden="1">'[8]19.14-15'!#REF!</definedName>
    <definedName name="_PP9" hidden="1">'[8]19.14-15'!#REF!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'[10]19.11-12'!$B$53</definedName>
    <definedName name="alk" localSheetId="5">'[10]19.11-12'!$B$53</definedName>
    <definedName name="alk">'[10]19.11-12'!$B$53</definedName>
    <definedName name="_xlnm.Print_Area" localSheetId="1">'2005'!$A$1:$L$31</definedName>
    <definedName name="_xlnm.Print_Area" localSheetId="2">'2006'!$A$1:$H$28</definedName>
    <definedName name="_xlnm.Print_Area" localSheetId="3">'2007'!$A$1:$K$29</definedName>
    <definedName name="_xlnm.Print_Area" localSheetId="4">'2008'!$A$1:$H$26</definedName>
    <definedName name="_xlnm.Print_Area" localSheetId="5">'2009'!$A$1:$H$29</definedName>
    <definedName name="_xlnm.Print_Area" localSheetId="6">'2010'!$A$1:$I$29</definedName>
    <definedName name="_xlnm.Print_Area" localSheetId="7">'2011'!$A$1:$I$29</definedName>
    <definedName name="_xlnm.Print_Area" localSheetId="8">'2012'!$A$1:$I$29</definedName>
    <definedName name="_xlnm.Print_Area" localSheetId="9">'2013'!$A$1:$H$29</definedName>
    <definedName name="_xlnm.Print_Area" localSheetId="10">'2014'!$A$1:$I$39</definedName>
    <definedName name="_xlnm.Print_Area" localSheetId="11">'2015'!$A$1:$I$38</definedName>
    <definedName name="_xlnm.Print_Area" localSheetId="12">'2016'!$A$1:$H$38</definedName>
    <definedName name="_xlnm.Print_Area" localSheetId="13">'2017'!$A$1:$I$37</definedName>
    <definedName name="_xlnm.Print_Area" localSheetId="14">'2018'!$A$1:$I$38</definedName>
    <definedName name="_xlnm.Print_Area" localSheetId="15">'2019'!$A$1:$I$35</definedName>
    <definedName name="_xlnm.Print_Area" localSheetId="16">'2020'!$A$1:$I$34</definedName>
    <definedName name="_xlnm.Print_Area" localSheetId="17">'2021'!$A$1:$I$42</definedName>
    <definedName name="balan.xls" hidden="1">'[11]7.24'!$D$6:$D$27</definedName>
    <definedName name="eee" localSheetId="7">'[3]19.18-19'!#REF!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 localSheetId="16">'[4]19.18-19'!#REF!</definedName>
    <definedName name="eee" localSheetId="17">'[4]19.18-19'!#REF!</definedName>
    <definedName name="eee">'[4]19.18-19'!#REF!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'[6]19.14-15'!#REF!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localSheetId="16" hidden="1">'[7]19.14-15'!#REF!</definedName>
    <definedName name="kk" localSheetId="17" hidden="1">'[7]19.14-15'!#REF!</definedName>
    <definedName name="kk" hidden="1">'[7]19.14-15'!#REF!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[9]GANADE1!$B$79</definedName>
    <definedName name="PEP" localSheetId="5">[9]GANADE1!$B$79</definedName>
    <definedName name="PEP">[9]GANADE1!$B$79</definedName>
    <definedName name="prueba" localSheetId="7">'[3]19.11-12'!$B$53</definedName>
    <definedName name="prueba">'[4]19.11-12'!$B$53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</workbook>
</file>

<file path=xl/calcChain.xml><?xml version="1.0" encoding="utf-8"?>
<calcChain xmlns="http://schemas.openxmlformats.org/spreadsheetml/2006/main">
  <c r="C42" i="24" l="1"/>
  <c r="F33" i="20" l="1"/>
  <c r="D31" i="20"/>
  <c r="D36" i="20" s="1"/>
  <c r="H29" i="20"/>
  <c r="E29" i="20"/>
  <c r="C29" i="20"/>
  <c r="G26" i="20"/>
  <c r="C26" i="20"/>
  <c r="G24" i="20"/>
  <c r="G36" i="20" s="1"/>
  <c r="F24" i="20"/>
  <c r="E24" i="20"/>
  <c r="C24" i="20"/>
  <c r="H21" i="20"/>
  <c r="G21" i="20"/>
  <c r="F21" i="20"/>
  <c r="C21" i="20"/>
  <c r="C15" i="20"/>
  <c r="H34" i="19"/>
  <c r="G34" i="19"/>
  <c r="F34" i="19"/>
  <c r="D34" i="19"/>
  <c r="C34" i="19"/>
  <c r="E33" i="19"/>
  <c r="E34" i="19" s="1"/>
  <c r="H36" i="20" l="1"/>
  <c r="F36" i="20"/>
  <c r="E36" i="20"/>
  <c r="C36" i="20"/>
  <c r="C37" i="18"/>
  <c r="D37" i="18" l="1"/>
  <c r="E37" i="18"/>
  <c r="F37" i="18"/>
  <c r="G37" i="18"/>
  <c r="H37" i="18"/>
  <c r="D29" i="17"/>
  <c r="E29" i="17"/>
  <c r="F29" i="17"/>
  <c r="G29" i="17"/>
  <c r="H29" i="17"/>
  <c r="C29" i="17"/>
  <c r="D31" i="16"/>
  <c r="E31" i="16"/>
  <c r="F31" i="16"/>
  <c r="G31" i="16"/>
  <c r="H31" i="16"/>
  <c r="C31" i="16"/>
  <c r="H37" i="12"/>
  <c r="G37" i="12"/>
  <c r="F37" i="12"/>
  <c r="E37" i="12"/>
  <c r="D37" i="12"/>
  <c r="C37" i="12"/>
  <c r="H37" i="11"/>
  <c r="G37" i="11"/>
  <c r="F37" i="11"/>
  <c r="E37" i="11"/>
  <c r="D37" i="11"/>
  <c r="C8" i="11"/>
  <c r="C37" i="11" s="1"/>
  <c r="C24" i="10"/>
  <c r="B24" i="10"/>
</calcChain>
</file>

<file path=xl/sharedStrings.xml><?xml version="1.0" encoding="utf-8"?>
<sst xmlns="http://schemas.openxmlformats.org/spreadsheetml/2006/main" count="856" uniqueCount="126">
  <si>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</si>
  <si>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</si>
  <si>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</si>
  <si>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La operación de Estadística Anual de Otros Aprovechamientos Forestales recoge las cifras de los principales productos no madereros que se recogen en los montes: castaña, piñón, resina, corcho, trufas y otros hongos.</t>
  </si>
  <si>
    <t>Existen algunos datos de otros productos y cifras, principalmente económicas, de otros beneficios de los montes, pero están bastante incompletos. No se incluyen en este resumen pero si que pueden consultarse en los Anuarios de Estadística Forestal</t>
  </si>
  <si>
    <t>castaña</t>
  </si>
  <si>
    <t>piñón</t>
  </si>
  <si>
    <t>resina</t>
  </si>
  <si>
    <t>trufas</t>
  </si>
  <si>
    <t>otros hongos</t>
  </si>
  <si>
    <t>unidades</t>
  </si>
  <si>
    <t>kg</t>
  </si>
  <si>
    <t>ha</t>
  </si>
  <si>
    <t>GALICIA</t>
  </si>
  <si>
    <t>P. DE ASTURIAS</t>
  </si>
  <si>
    <t>CANTABRIA</t>
  </si>
  <si>
    <t>PAÍS VASCO</t>
  </si>
  <si>
    <t>LA RIOJA</t>
  </si>
  <si>
    <t>ARAGÓN</t>
  </si>
  <si>
    <t>CATALUÑA</t>
  </si>
  <si>
    <t>CASTILLA Y LEÓN</t>
  </si>
  <si>
    <t>CASTILLA-LA MANCHA</t>
  </si>
  <si>
    <t>C. VALENCIANA</t>
  </si>
  <si>
    <t>R. DE MURCIA</t>
  </si>
  <si>
    <t>EXTREMADURA</t>
  </si>
  <si>
    <t>ANDALUCÍA</t>
  </si>
  <si>
    <t>CANARIAS</t>
  </si>
  <si>
    <t>ESPAÑA</t>
  </si>
  <si>
    <t>PRODUCCIÓN DE OTROS PRODUCTOS FORESTALES NO MADEREROS 2005</t>
  </si>
  <si>
    <t>PRODUCCIÓN DE OTROS PRODUCTOS FORESTALES NO MADEREROS 2006</t>
  </si>
  <si>
    <t>SOMBREADAS EN AZUL LAS PRODUCCIONES ESTIMADAS A PARTIR DE LA SUPERFICIE DE PRODUCCIÓN SUMINISTRADA POR LA COMUNIDAD AUTÓNOMA</t>
  </si>
  <si>
    <t>PRODUCCIÓN DE OTROS PRODUCTOS FORESTALES NO MADEREROS 2007</t>
  </si>
  <si>
    <t>PRODUCCIÓN DE OTROS PRODUCTOS FORESTALES NO MADEREROS 2008</t>
  </si>
  <si>
    <t>Las cifras en azul se corresponden con estimaciones a partir de la superficie de producción suministrada por la CCAA</t>
  </si>
  <si>
    <t>Corcho: se incluye la producción estimada de Extremadura en el total</t>
  </si>
  <si>
    <t>Castaña: se incluye la producción estimada de Galicia en el total</t>
  </si>
  <si>
    <t>Trufa y otros hongos: en azul las cifras de producción  estimadas a partir de las superficies suministradas por las CC.AA.</t>
  </si>
  <si>
    <t>PRODUCCIÓN DE OTROS PRODUCTOS FORESTALES NO MADEREROS 2009</t>
  </si>
  <si>
    <t>COMUNIDAD DE MADRID</t>
  </si>
  <si>
    <t>COMUNIDAD FORAL DE NAVARRA</t>
  </si>
  <si>
    <t>ISLAS BALEARES</t>
  </si>
  <si>
    <t>Producción por comunidad autónoma</t>
  </si>
  <si>
    <t>toneladas</t>
  </si>
  <si>
    <t>PRODUCCIÓN DE OTROS PRODUCTOS FORESTALES NO MADEREROS 2010</t>
  </si>
  <si>
    <t>corcho</t>
  </si>
  <si>
    <t>Nota sobre las producciones de trufas y otros hongos:</t>
  </si>
  <si>
    <t xml:space="preserve">En 2005 no se estimó la producción en kg a partir de la superficie de producción. </t>
  </si>
  <si>
    <t>Se incluyen las superficies de producción de Aragón para ofrecer toda la información disponible de este año, ya que de esta comunidad autónoma no se dispone de datos en kg.</t>
  </si>
  <si>
    <t>PRODUCCIÓN DE OTROS PRODUCTOS FORESTALES NO MADEREROS 2011</t>
  </si>
  <si>
    <t>COMUNIDAD VALENCIANA</t>
  </si>
  <si>
    <t>PRODUCCIÓN DE OTROS PRODUCTOS FORESTALES NO MADEREROS 2012</t>
  </si>
  <si>
    <t>PRODUCCIÓN DE OTROS PRODUCTOS FORESTALES NO MADEREROS 2013</t>
  </si>
  <si>
    <t>Trufa y otros hongos: en azul las cifras de producción estimadas a partir de las superficies suministradas por las CC.AA.</t>
  </si>
  <si>
    <t>PRODUCCIÓN DE OTROS PRODUCTOS FORESTALES NO MADEREROS 2014</t>
  </si>
  <si>
    <t>PRODUCCIÓN DE OTROS PRODUCTOS FORESTALES NO MADEREROS 2015</t>
  </si>
  <si>
    <t>CC.AA.</t>
  </si>
  <si>
    <t>Propiedad</t>
  </si>
  <si>
    <t>Corcho</t>
  </si>
  <si>
    <t>Frutos. Castaña</t>
  </si>
  <si>
    <t>Frutos. Piñón de P.pinea con cáscara</t>
  </si>
  <si>
    <t>Hongos Otros</t>
  </si>
  <si>
    <t xml:space="preserve"> Trufas</t>
  </si>
  <si>
    <t>Resina</t>
  </si>
  <si>
    <t>Andalucía</t>
  </si>
  <si>
    <t>Pública</t>
  </si>
  <si>
    <t>Privada</t>
  </si>
  <si>
    <t>Total Andalucía</t>
  </si>
  <si>
    <t>Aragón</t>
  </si>
  <si>
    <t>Total Aragón</t>
  </si>
  <si>
    <t>C. Valenciana</t>
  </si>
  <si>
    <t>Total C. Valenciana</t>
  </si>
  <si>
    <t>Canarias</t>
  </si>
  <si>
    <t>Total Canarias</t>
  </si>
  <si>
    <t>Cantabria</t>
  </si>
  <si>
    <t>Total Cantabria</t>
  </si>
  <si>
    <t>Castilla y León</t>
  </si>
  <si>
    <t>Total Castilla y León</t>
  </si>
  <si>
    <t>Castilla-La Mancha</t>
  </si>
  <si>
    <t>Total Castilla-La Mancha</t>
  </si>
  <si>
    <t>Cataluña</t>
  </si>
  <si>
    <t>Total Cataluña</t>
  </si>
  <si>
    <t>Extremadura</t>
  </si>
  <si>
    <t>Total Extremadura</t>
  </si>
  <si>
    <t>Galicia</t>
  </si>
  <si>
    <t>Total Galicia</t>
  </si>
  <si>
    <t>La Rioja</t>
  </si>
  <si>
    <t>Total La Rioja</t>
  </si>
  <si>
    <t>Madrid</t>
  </si>
  <si>
    <t>Total Madrid</t>
  </si>
  <si>
    <t>Total general</t>
  </si>
  <si>
    <t>Los valores sombreados proceden de estimaciones.</t>
  </si>
  <si>
    <t>Castaña</t>
  </si>
  <si>
    <t>Piñón de P.pinea con cáscara</t>
  </si>
  <si>
    <t>kilogramos</t>
  </si>
  <si>
    <t>PRODUCCIÓN DE OTROS PRODUCTOS FORESTALES NO MADEREROS 2016</t>
  </si>
  <si>
    <t>PRODUCCIÓN DE OTROS PRODUCTOS FORESTALES NO MADEREROS 2017</t>
  </si>
  <si>
    <t>Andalucía (2016)</t>
  </si>
  <si>
    <t>Nota: Andalucía no ha proporcionado las estadísticas de aprovechamientos forestales en 2017</t>
  </si>
  <si>
    <t>TOTAL</t>
  </si>
  <si>
    <t>PRODUCCIÓN DE OTROS PRODUCTOS FORESTALES NO MADEREROS 2018</t>
  </si>
  <si>
    <t>Los valores sombreados en morado proceden de estimaciones a partir de la superficie.</t>
  </si>
  <si>
    <t>Nota: Andalucía y Castilla y León no han proporcionado las estadísticas de otros producto en propiedad privada</t>
  </si>
  <si>
    <t>Otros Hongos</t>
  </si>
  <si>
    <t>Piñón de P. pinea con cáscara</t>
  </si>
  <si>
    <t>PRODUCCIÓN DE OTROS PRODUCTOS FORESTALES NO MADEREROS 2019</t>
  </si>
  <si>
    <t>PRODUCCIÓN DE OTROS PRODUCTOS FORESTALES NO MADEREROS 2020</t>
  </si>
  <si>
    <t>PRODUCCIÓN DE OTROS PRODUCTOS FORESTALES NO MADEREROS 2021</t>
  </si>
  <si>
    <t>Comunidad de Madrid</t>
  </si>
  <si>
    <t>Total C. de Madrid</t>
  </si>
  <si>
    <t>Comunidad Foral de Navarra</t>
  </si>
  <si>
    <t>Total C. F. de Navarra</t>
  </si>
  <si>
    <t>País Vasco</t>
  </si>
  <si>
    <t>Total País Vasco</t>
  </si>
  <si>
    <t>Para el corcho se ha utilizado una estimación, sombreada en amarillo. Para el resto de productos se han incluido las cantidades de 2016.</t>
  </si>
  <si>
    <t>La cifra de producción total en Andalucía se ha estimado ya que la producción en propiedad privada no ha sido suministrada por la comunidad autónoma.</t>
  </si>
  <si>
    <t>COMUNIDAD AUTÓNOMA</t>
  </si>
  <si>
    <t>Asturias</t>
  </si>
  <si>
    <t>Total Asturias</t>
  </si>
  <si>
    <t>Murcia</t>
  </si>
  <si>
    <t>Total Murcia</t>
  </si>
  <si>
    <t>Navarra</t>
  </si>
  <si>
    <t>Total Navarra</t>
  </si>
  <si>
    <t>PRODUCCIÓN DE OTROS PRODUCTOS FORESTALES NO MADEREROS 2022</t>
  </si>
  <si>
    <t>Unidades</t>
  </si>
  <si>
    <t>Trufas</t>
  </si>
  <si>
    <t>Otros hongos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</si>
</sst>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;\(0.0\)"/>
    <numFmt numFmtId="166" formatCode="_-* #,##0.00\ [$€]_-;\-* #,##0.00\ [$€]_-;_-* &quot;-&quot;??\ [$€]_-;_-@_-"/>
    <numFmt numFmtId="167" formatCode="_-* #,##0_-;\-* #,##0_-;_-* &quot;-&quot;??_-;_-@_-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color rgb="FF296137"/>
      <name val="Arial"/>
      <family val="2"/>
    </font>
    <font>
      <b/>
      <sz val="8"/>
      <color rgb="FFFFFEFD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FFFEFD"/>
      <name val="Arial"/>
      <family val="2"/>
    </font>
    <font>
      <i/>
      <sz val="10"/>
      <color rgb="FF181717"/>
      <name val="Arial"/>
      <family val="2"/>
    </font>
    <font>
      <b/>
      <i/>
      <sz val="10"/>
      <color rgb="FF181717"/>
      <name val="Arial"/>
      <family val="2"/>
    </font>
    <font>
      <i/>
      <sz val="10"/>
      <color theme="1"/>
      <name val="Arial"/>
      <family val="2"/>
    </font>
    <font>
      <b/>
      <sz val="11"/>
      <color rgb="FF29613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296137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 tint="0.79998168889431442"/>
      </right>
      <top/>
      <bottom style="thin">
        <color rgb="FF95B3D7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/>
      <diagonal/>
    </border>
    <border>
      <left style="medium">
        <color theme="3"/>
      </left>
      <right style="thin">
        <color theme="3" tint="0.79998168889431442"/>
      </right>
      <top/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4F81BD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0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0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/>
      <diagonal/>
    </border>
    <border>
      <left/>
      <right style="medium">
        <color rgb="FFFFFFFF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/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 style="thin">
        <color theme="0"/>
      </top>
      <bottom style="medium">
        <color theme="0"/>
      </bottom>
      <diagonal/>
    </border>
    <border>
      <left/>
      <right style="thin">
        <color theme="3" tint="0.79998168889431442"/>
      </right>
      <top style="thin">
        <color rgb="FF95B3D7"/>
      </top>
      <bottom style="thin">
        <color theme="3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rgb="FF95B3D7"/>
      </top>
      <bottom style="thin">
        <color theme="3" tint="0.59996337778862885"/>
      </bottom>
      <diagonal/>
    </border>
    <border>
      <left style="thin">
        <color theme="3" tint="0.79998168889431442"/>
      </left>
      <right style="thin">
        <color theme="8" tint="0.59996337778862885"/>
      </right>
      <top style="thin">
        <color theme="0"/>
      </top>
      <bottom/>
      <diagonal/>
    </border>
    <border>
      <left style="thin">
        <color theme="3" tint="0.79998168889431442"/>
      </left>
      <right style="thin">
        <color theme="8" tint="0.59996337778862885"/>
      </right>
      <top/>
      <bottom/>
      <diagonal/>
    </border>
    <border>
      <left style="thin">
        <color theme="8" tint="0.39994506668294322"/>
      </left>
      <right style="thin">
        <color theme="8" tint="0.59996337778862885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3" tint="0.79998168889431442"/>
      </left>
      <right style="thin">
        <color theme="8" tint="0.59996337778862885"/>
      </right>
      <top style="thin">
        <color rgb="FF4F81BD"/>
      </top>
      <bottom style="thin">
        <color rgb="FF4F81BD"/>
      </bottom>
      <diagonal/>
    </border>
    <border>
      <left style="thin">
        <color theme="3" tint="0.79998168889431442"/>
      </left>
      <right style="thin">
        <color theme="8" tint="0.59996337778862885"/>
      </right>
      <top style="thin">
        <color rgb="FF4F81BD"/>
      </top>
      <bottom/>
      <diagonal/>
    </border>
    <border>
      <left style="thin">
        <color theme="8" tint="0.39994506668294322"/>
      </left>
      <right style="thin">
        <color theme="8" tint="0.59996337778862885"/>
      </right>
      <top/>
      <bottom style="thin">
        <color theme="0"/>
      </bottom>
      <diagonal/>
    </border>
    <border>
      <left/>
      <right style="thin">
        <color theme="8" tint="0.39994506668294322"/>
      </right>
      <top style="thin">
        <color theme="0"/>
      </top>
      <bottom/>
      <diagonal/>
    </border>
    <border>
      <left/>
      <right style="thin">
        <color theme="8" tint="0.39994506668294322"/>
      </right>
      <top/>
      <bottom/>
      <diagonal/>
    </border>
    <border>
      <left/>
      <right style="thin">
        <color theme="8" tint="0.39994506668294322"/>
      </right>
      <top style="medium">
        <color rgb="FFFFFFFF"/>
      </top>
      <bottom style="thin">
        <color theme="0"/>
      </bottom>
      <diagonal/>
    </border>
    <border>
      <left style="thin">
        <color theme="8" tint="0.39994506668294322"/>
      </left>
      <right/>
      <top style="thin">
        <color theme="0"/>
      </top>
      <bottom/>
      <diagonal/>
    </border>
    <border>
      <left style="thin">
        <color theme="8" tint="0.39994506668294322"/>
      </left>
      <right/>
      <top/>
      <bottom style="thin">
        <color theme="0"/>
      </bottom>
      <diagonal/>
    </border>
    <border>
      <left style="thin">
        <color theme="3" tint="0.79998168889431442"/>
      </left>
      <right style="thin">
        <color theme="8" tint="0.39994506668294322"/>
      </right>
      <top/>
      <bottom/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19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1" fillId="23" borderId="0"/>
    <xf numFmtId="0" fontId="1" fillId="24" borderId="4" applyNumberFormat="0" applyFont="0" applyAlignment="0" applyProtection="0"/>
    <xf numFmtId="165" fontId="11" fillId="0" borderId="5">
      <alignment horizontal="right"/>
    </xf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23" borderId="0"/>
    <xf numFmtId="0" fontId="1" fillId="0" borderId="0"/>
    <xf numFmtId="43" fontId="28" fillId="0" borderId="0" applyFont="0" applyFill="0" applyBorder="0" applyAlignment="0" applyProtection="0"/>
  </cellStyleXfs>
  <cellXfs count="127">
    <xf numFmtId="0" fontId="0" fillId="0" borderId="0" xfId="0"/>
    <xf numFmtId="0" fontId="20" fillId="23" borderId="0" xfId="40" quotePrefix="1" applyFont="1"/>
    <xf numFmtId="0" fontId="1" fillId="23" borderId="0" xfId="40"/>
    <xf numFmtId="0" fontId="1" fillId="23" borderId="0" xfId="41"/>
    <xf numFmtId="0" fontId="20" fillId="23" borderId="0" xfId="42" quotePrefix="1" applyFont="1"/>
    <xf numFmtId="0" fontId="1" fillId="23" borderId="0" xfId="42"/>
    <xf numFmtId="0" fontId="24" fillId="23" borderId="0" xfId="42" applyFont="1"/>
    <xf numFmtId="0" fontId="11" fillId="23" borderId="0" xfId="37"/>
    <xf numFmtId="0" fontId="11" fillId="23" borderId="0" xfId="35"/>
    <xf numFmtId="4" fontId="11" fillId="23" borderId="0" xfId="35" applyNumberFormat="1"/>
    <xf numFmtId="0" fontId="23" fillId="23" borderId="0" xfId="35" applyFont="1"/>
    <xf numFmtId="0" fontId="1" fillId="23" borderId="0" xfId="43"/>
    <xf numFmtId="0" fontId="0" fillId="23" borderId="0" xfId="40" applyFont="1"/>
    <xf numFmtId="4" fontId="1" fillId="23" borderId="0" xfId="40" applyNumberFormat="1"/>
    <xf numFmtId="3" fontId="1" fillId="23" borderId="0" xfId="42" applyNumberFormat="1"/>
    <xf numFmtId="3" fontId="1" fillId="23" borderId="0" xfId="43" applyNumberFormat="1"/>
    <xf numFmtId="0" fontId="11" fillId="23" borderId="0" xfId="44"/>
    <xf numFmtId="3" fontId="11" fillId="23" borderId="0" xfId="44" applyNumberFormat="1"/>
    <xf numFmtId="0" fontId="0" fillId="23" borderId="0" xfId="43" applyFont="1"/>
    <xf numFmtId="0" fontId="25" fillId="0" borderId="11" xfId="0" applyFont="1" applyBorder="1"/>
    <xf numFmtId="0" fontId="11" fillId="0" borderId="12" xfId="0" applyFont="1" applyBorder="1"/>
    <xf numFmtId="4" fontId="11" fillId="0" borderId="12" xfId="0" applyNumberFormat="1" applyFont="1" applyBorder="1"/>
    <xf numFmtId="0" fontId="25" fillId="0" borderId="14" xfId="0" applyFont="1" applyBorder="1"/>
    <xf numFmtId="0" fontId="1" fillId="27" borderId="0" xfId="0" applyFont="1" applyFill="1"/>
    <xf numFmtId="0" fontId="1" fillId="0" borderId="0" xfId="0" applyFont="1"/>
    <xf numFmtId="0" fontId="1" fillId="27" borderId="0" xfId="0" applyFont="1" applyFill="1" applyBorder="1"/>
    <xf numFmtId="0" fontId="1" fillId="0" borderId="0" xfId="55"/>
    <xf numFmtId="0" fontId="1" fillId="0" borderId="0" xfId="55" applyFont="1"/>
    <xf numFmtId="3" fontId="27" fillId="0" borderId="10" xfId="55" applyNumberFormat="1" applyFont="1" applyBorder="1"/>
    <xf numFmtId="4" fontId="1" fillId="0" borderId="0" xfId="55" applyNumberFormat="1"/>
    <xf numFmtId="0" fontId="0" fillId="0" borderId="20" xfId="0" applyBorder="1"/>
    <xf numFmtId="0" fontId="0" fillId="0" borderId="19" xfId="0" applyBorder="1"/>
    <xf numFmtId="0" fontId="0" fillId="0" borderId="18" xfId="0" applyBorder="1"/>
    <xf numFmtId="0" fontId="29" fillId="0" borderId="0" xfId="0" applyFont="1" applyAlignment="1">
      <alignment horizontal="left" vertical="center" indent="2"/>
    </xf>
    <xf numFmtId="0" fontId="30" fillId="33" borderId="25" xfId="0" applyFont="1" applyFill="1" applyBorder="1" applyAlignment="1">
      <alignment horizontal="center" vertical="center" wrapText="1"/>
    </xf>
    <xf numFmtId="0" fontId="30" fillId="33" borderId="28" xfId="0" applyFont="1" applyFill="1" applyBorder="1" applyAlignment="1">
      <alignment horizontal="center" vertical="center" wrapText="1"/>
    </xf>
    <xf numFmtId="0" fontId="30" fillId="33" borderId="29" xfId="0" applyFont="1" applyFill="1" applyBorder="1" applyAlignment="1">
      <alignment horizontal="center" vertical="center" wrapText="1"/>
    </xf>
    <xf numFmtId="0" fontId="30" fillId="33" borderId="30" xfId="0" applyFont="1" applyFill="1" applyBorder="1" applyAlignment="1">
      <alignment horizontal="center" vertical="center" wrapText="1"/>
    </xf>
    <xf numFmtId="0" fontId="30" fillId="33" borderId="31" xfId="0" applyFont="1" applyFill="1" applyBorder="1" applyAlignment="1">
      <alignment horizontal="center" vertical="center" wrapText="1"/>
    </xf>
    <xf numFmtId="0" fontId="1" fillId="30" borderId="0" xfId="0" applyFont="1" applyFill="1"/>
    <xf numFmtId="0" fontId="33" fillId="33" borderId="28" xfId="0" applyFont="1" applyFill="1" applyBorder="1" applyAlignment="1">
      <alignment horizontal="center" vertical="center" wrapText="1"/>
    </xf>
    <xf numFmtId="0" fontId="32" fillId="33" borderId="28" xfId="0" applyFont="1" applyFill="1" applyBorder="1" applyAlignment="1">
      <alignment horizontal="center" vertical="center" wrapText="1"/>
    </xf>
    <xf numFmtId="0" fontId="1" fillId="23" borderId="0" xfId="40" applyFont="1"/>
    <xf numFmtId="3" fontId="11" fillId="0" borderId="12" xfId="0" applyNumberFormat="1" applyFont="1" applyBorder="1"/>
    <xf numFmtId="0" fontId="25" fillId="29" borderId="15" xfId="0" applyFont="1" applyFill="1" applyBorder="1"/>
    <xf numFmtId="0" fontId="25" fillId="29" borderId="16" xfId="0" applyFont="1" applyFill="1" applyBorder="1"/>
    <xf numFmtId="0" fontId="25" fillId="29" borderId="14" xfId="0" applyFont="1" applyFill="1" applyBorder="1"/>
    <xf numFmtId="0" fontId="25" fillId="29" borderId="17" xfId="0" applyFont="1" applyFill="1" applyBorder="1"/>
    <xf numFmtId="0" fontId="34" fillId="33" borderId="28" xfId="0" applyFont="1" applyFill="1" applyBorder="1" applyAlignment="1">
      <alignment horizontal="center" vertical="center" wrapText="1"/>
    </xf>
    <xf numFmtId="0" fontId="34" fillId="33" borderId="25" xfId="0" applyFont="1" applyFill="1" applyBorder="1" applyAlignment="1">
      <alignment horizontal="center" vertical="center" wrapText="1"/>
    </xf>
    <xf numFmtId="0" fontId="34" fillId="33" borderId="29" xfId="0" applyFont="1" applyFill="1" applyBorder="1" applyAlignment="1">
      <alignment horizontal="center" vertical="center" wrapText="1"/>
    </xf>
    <xf numFmtId="0" fontId="34" fillId="33" borderId="30" xfId="0" applyFont="1" applyFill="1" applyBorder="1" applyAlignment="1">
      <alignment horizontal="center" vertical="center" wrapText="1"/>
    </xf>
    <xf numFmtId="0" fontId="34" fillId="33" borderId="31" xfId="0" applyFont="1" applyFill="1" applyBorder="1" applyAlignment="1">
      <alignment horizontal="center" vertical="center" wrapText="1"/>
    </xf>
    <xf numFmtId="0" fontId="31" fillId="0" borderId="23" xfId="0" applyFont="1" applyBorder="1"/>
    <xf numFmtId="0" fontId="1" fillId="0" borderId="23" xfId="0" applyFont="1" applyBorder="1"/>
    <xf numFmtId="167" fontId="1" fillId="0" borderId="23" xfId="56" applyNumberFormat="1" applyFont="1" applyBorder="1"/>
    <xf numFmtId="0" fontId="25" fillId="32" borderId="24" xfId="0" applyFont="1" applyFill="1" applyBorder="1" applyAlignment="1">
      <alignment vertical="center"/>
    </xf>
    <xf numFmtId="167" fontId="21" fillId="28" borderId="24" xfId="56" applyNumberFormat="1" applyFont="1" applyFill="1" applyBorder="1"/>
    <xf numFmtId="167" fontId="25" fillId="32" borderId="24" xfId="56" applyNumberFormat="1" applyFont="1" applyFill="1" applyBorder="1" applyAlignment="1">
      <alignment vertical="center"/>
    </xf>
    <xf numFmtId="0" fontId="31" fillId="0" borderId="22" xfId="0" applyFont="1" applyBorder="1"/>
    <xf numFmtId="0" fontId="1" fillId="0" borderId="22" xfId="0" applyFont="1" applyBorder="1"/>
    <xf numFmtId="167" fontId="1" fillId="0" borderId="22" xfId="56" applyNumberFormat="1" applyFont="1" applyBorder="1"/>
    <xf numFmtId="167" fontId="35" fillId="30" borderId="22" xfId="56" applyNumberFormat="1" applyFont="1" applyFill="1" applyBorder="1" applyAlignment="1">
      <alignment horizontal="right" vertical="center" wrapText="1"/>
    </xf>
    <xf numFmtId="167" fontId="36" fillId="30" borderId="24" xfId="56" applyNumberFormat="1" applyFont="1" applyFill="1" applyBorder="1" applyAlignment="1">
      <alignment horizontal="right" vertical="center" wrapText="1"/>
    </xf>
    <xf numFmtId="0" fontId="31" fillId="0" borderId="21" xfId="0" applyFont="1" applyBorder="1"/>
    <xf numFmtId="0" fontId="1" fillId="0" borderId="21" xfId="0" applyFont="1" applyBorder="1"/>
    <xf numFmtId="167" fontId="1" fillId="0" borderId="21" xfId="56" applyNumberFormat="1" applyFont="1" applyBorder="1"/>
    <xf numFmtId="167" fontId="35" fillId="30" borderId="23" xfId="56" applyNumberFormat="1" applyFont="1" applyFill="1" applyBorder="1" applyAlignment="1">
      <alignment horizontal="right" vertical="center" wrapText="1"/>
    </xf>
    <xf numFmtId="0" fontId="25" fillId="31" borderId="21" xfId="0" applyFont="1" applyFill="1" applyBorder="1" applyAlignment="1">
      <alignment vertical="center"/>
    </xf>
    <xf numFmtId="167" fontId="25" fillId="31" borderId="21" xfId="56" applyNumberFormat="1" applyFont="1" applyFill="1" applyBorder="1" applyAlignment="1">
      <alignment vertical="center"/>
    </xf>
    <xf numFmtId="167" fontId="11" fillId="0" borderId="12" xfId="56" applyNumberFormat="1" applyFont="1" applyBorder="1"/>
    <xf numFmtId="167" fontId="11" fillId="0" borderId="13" xfId="56" applyNumberFormat="1" applyFont="1" applyBorder="1"/>
    <xf numFmtId="167" fontId="25" fillId="29" borderId="16" xfId="56" applyNumberFormat="1" applyFont="1" applyFill="1" applyBorder="1"/>
    <xf numFmtId="167" fontId="25" fillId="29" borderId="17" xfId="56" applyNumberFormat="1" applyFont="1" applyFill="1" applyBorder="1"/>
    <xf numFmtId="0" fontId="25" fillId="25" borderId="34" xfId="0" applyFont="1" applyFill="1" applyBorder="1"/>
    <xf numFmtId="167" fontId="25" fillId="25" borderId="35" xfId="56" applyNumberFormat="1" applyFont="1" applyFill="1" applyBorder="1"/>
    <xf numFmtId="167" fontId="11" fillId="0" borderId="36" xfId="56" applyNumberFormat="1" applyFont="1" applyBorder="1"/>
    <xf numFmtId="167" fontId="11" fillId="0" borderId="37" xfId="56" applyNumberFormat="1" applyFont="1" applyBorder="1"/>
    <xf numFmtId="167" fontId="25" fillId="32" borderId="38" xfId="56" applyNumberFormat="1" applyFont="1" applyFill="1" applyBorder="1" applyAlignment="1">
      <alignment vertical="center"/>
    </xf>
    <xf numFmtId="167" fontId="25" fillId="29" borderId="39" xfId="56" applyNumberFormat="1" applyFont="1" applyFill="1" applyBorder="1"/>
    <xf numFmtId="167" fontId="25" fillId="29" borderId="40" xfId="56" applyNumberFormat="1" applyFont="1" applyFill="1" applyBorder="1"/>
    <xf numFmtId="167" fontId="25" fillId="31" borderId="41" xfId="56" applyNumberFormat="1" applyFont="1" applyFill="1" applyBorder="1" applyAlignment="1">
      <alignment vertical="center"/>
    </xf>
    <xf numFmtId="0" fontId="1" fillId="0" borderId="42" xfId="0" applyFont="1" applyBorder="1"/>
    <xf numFmtId="0" fontId="34" fillId="33" borderId="43" xfId="0" applyFont="1" applyFill="1" applyBorder="1" applyAlignment="1">
      <alignment horizontal="center" vertical="center" wrapText="1"/>
    </xf>
    <xf numFmtId="0" fontId="34" fillId="33" borderId="44" xfId="0" applyFont="1" applyFill="1" applyBorder="1" applyAlignment="1">
      <alignment horizontal="center" vertical="center" wrapText="1"/>
    </xf>
    <xf numFmtId="3" fontId="1" fillId="0" borderId="23" xfId="56" applyNumberFormat="1" applyFont="1" applyBorder="1"/>
    <xf numFmtId="3" fontId="25" fillId="32" borderId="24" xfId="56" applyNumberFormat="1" applyFont="1" applyFill="1" applyBorder="1" applyAlignment="1">
      <alignment vertical="center"/>
    </xf>
    <xf numFmtId="3" fontId="35" fillId="30" borderId="22" xfId="56" applyNumberFormat="1" applyFont="1" applyFill="1" applyBorder="1" applyAlignment="1">
      <alignment horizontal="right" vertical="center" wrapText="1"/>
    </xf>
    <xf numFmtId="3" fontId="31" fillId="0" borderId="23" xfId="0" applyNumberFormat="1" applyFont="1" applyBorder="1"/>
    <xf numFmtId="3" fontId="36" fillId="30" borderId="24" xfId="56" applyNumberFormat="1" applyFont="1" applyFill="1" applyBorder="1" applyAlignment="1">
      <alignment horizontal="right" vertical="center" wrapText="1"/>
    </xf>
    <xf numFmtId="3" fontId="26" fillId="0" borderId="23" xfId="0" applyNumberFormat="1" applyFont="1" applyBorder="1"/>
    <xf numFmtId="3" fontId="1" fillId="0" borderId="21" xfId="56" applyNumberFormat="1" applyFont="1" applyBorder="1"/>
    <xf numFmtId="3" fontId="25" fillId="31" borderId="21" xfId="56" applyNumberFormat="1" applyFont="1" applyFill="1" applyBorder="1" applyAlignment="1">
      <alignment vertical="center"/>
    </xf>
    <xf numFmtId="167" fontId="21" fillId="0" borderId="45" xfId="56" applyNumberFormat="1" applyFont="1" applyBorder="1"/>
    <xf numFmtId="0" fontId="31" fillId="0" borderId="45" xfId="0" applyFont="1" applyBorder="1"/>
    <xf numFmtId="0" fontId="25" fillId="31" borderId="46" xfId="0" applyFont="1" applyFill="1" applyBorder="1" applyAlignment="1">
      <alignment vertical="center"/>
    </xf>
    <xf numFmtId="3" fontId="25" fillId="32" borderId="24" xfId="0" applyNumberFormat="1" applyFont="1" applyFill="1" applyBorder="1" applyAlignment="1">
      <alignment vertical="center"/>
    </xf>
    <xf numFmtId="3" fontId="1" fillId="0" borderId="23" xfId="0" applyNumberFormat="1" applyFont="1" applyBorder="1"/>
    <xf numFmtId="3" fontId="26" fillId="0" borderId="23" xfId="56" applyNumberFormat="1" applyFont="1" applyBorder="1"/>
    <xf numFmtId="3" fontId="37" fillId="30" borderId="22" xfId="56" applyNumberFormat="1" applyFont="1" applyFill="1" applyBorder="1" applyAlignment="1">
      <alignment horizontal="right" vertical="center" wrapText="1"/>
    </xf>
    <xf numFmtId="3" fontId="26" fillId="0" borderId="47" xfId="56" applyNumberFormat="1" applyFont="1" applyBorder="1"/>
    <xf numFmtId="3" fontId="31" fillId="0" borderId="23" xfId="56" applyNumberFormat="1" applyFont="1" applyBorder="1"/>
    <xf numFmtId="3" fontId="26" fillId="0" borderId="12" xfId="56" applyNumberFormat="1" applyFont="1" applyFill="1" applyBorder="1"/>
    <xf numFmtId="3" fontId="26" fillId="0" borderId="12" xfId="56" applyNumberFormat="1" applyFont="1" applyBorder="1"/>
    <xf numFmtId="3" fontId="26" fillId="26" borderId="12" xfId="56" applyNumberFormat="1" applyFont="1" applyFill="1" applyBorder="1"/>
    <xf numFmtId="3" fontId="35" fillId="30" borderId="23" xfId="56" applyNumberFormat="1" applyFont="1" applyFill="1" applyBorder="1" applyAlignment="1">
      <alignment horizontal="right" vertical="center" wrapText="1"/>
    </xf>
    <xf numFmtId="3" fontId="25" fillId="27" borderId="24" xfId="0" applyNumberFormat="1" applyFont="1" applyFill="1" applyBorder="1" applyAlignment="1">
      <alignment vertical="center"/>
    </xf>
    <xf numFmtId="3" fontId="21" fillId="28" borderId="24" xfId="56" applyNumberFormat="1" applyFont="1" applyFill="1" applyBorder="1"/>
    <xf numFmtId="0" fontId="25" fillId="0" borderId="0" xfId="0" applyFont="1" applyFill="1" applyBorder="1" applyAlignment="1">
      <alignment vertical="center"/>
    </xf>
    <xf numFmtId="167" fontId="25" fillId="0" borderId="0" xfId="56" applyNumberFormat="1" applyFont="1" applyFill="1" applyBorder="1" applyAlignment="1">
      <alignment vertical="center"/>
    </xf>
    <xf numFmtId="0" fontId="0" fillId="0" borderId="0" xfId="0" applyFill="1"/>
    <xf numFmtId="0" fontId="20" fillId="23" borderId="0" xfId="41" applyFont="1" applyAlignment="1">
      <alignment horizontal="center"/>
    </xf>
    <xf numFmtId="0" fontId="38" fillId="23" borderId="0" xfId="41" applyFont="1" applyAlignment="1">
      <alignment horizontal="center"/>
    </xf>
    <xf numFmtId="0" fontId="38" fillId="23" borderId="0" xfId="40" applyFont="1" applyAlignment="1">
      <alignment horizontal="center"/>
    </xf>
    <xf numFmtId="0" fontId="32" fillId="33" borderId="32" xfId="0" applyFont="1" applyFill="1" applyBorder="1" applyAlignment="1">
      <alignment horizontal="center" vertical="center" wrapText="1"/>
    </xf>
    <xf numFmtId="0" fontId="32" fillId="33" borderId="33" xfId="0" applyFont="1" applyFill="1" applyBorder="1" applyAlignment="1">
      <alignment horizontal="center" vertical="center" wrapText="1"/>
    </xf>
    <xf numFmtId="0" fontId="20" fillId="23" borderId="0" xfId="41" applyFont="1" applyAlignment="1">
      <alignment horizontal="center"/>
    </xf>
    <xf numFmtId="0" fontId="38" fillId="23" borderId="0" xfId="41" applyFont="1" applyAlignment="1">
      <alignment horizontal="center"/>
    </xf>
    <xf numFmtId="0" fontId="38" fillId="23" borderId="0" xfId="34" applyFont="1" applyFill="1" applyAlignment="1">
      <alignment horizontal="center"/>
    </xf>
    <xf numFmtId="0" fontId="20" fillId="23" borderId="0" xfId="37" applyFont="1" applyAlignment="1">
      <alignment horizontal="center"/>
    </xf>
    <xf numFmtId="0" fontId="38" fillId="23" borderId="0" xfId="37" applyFont="1" applyAlignment="1">
      <alignment horizontal="center"/>
    </xf>
    <xf numFmtId="0" fontId="20" fillId="23" borderId="0" xfId="35" applyFont="1" applyAlignment="1">
      <alignment horizontal="center"/>
    </xf>
    <xf numFmtId="0" fontId="38" fillId="23" borderId="0" xfId="35" applyFont="1" applyAlignment="1">
      <alignment horizontal="center"/>
    </xf>
    <xf numFmtId="0" fontId="30" fillId="33" borderId="26" xfId="0" applyFont="1" applyFill="1" applyBorder="1" applyAlignment="1">
      <alignment horizontal="center" vertical="center" wrapText="1"/>
    </xf>
    <xf numFmtId="0" fontId="30" fillId="33" borderId="27" xfId="0" applyFont="1" applyFill="1" applyBorder="1" applyAlignment="1">
      <alignment horizontal="center" vertical="center" wrapText="1"/>
    </xf>
    <xf numFmtId="0" fontId="34" fillId="33" borderId="26" xfId="0" applyFont="1" applyFill="1" applyBorder="1" applyAlignment="1">
      <alignment horizontal="center" vertical="center" wrapText="1"/>
    </xf>
    <xf numFmtId="0" fontId="34" fillId="33" borderId="27" xfId="0" applyFont="1" applyFill="1" applyBorder="1" applyAlignment="1">
      <alignment horizontal="center" vertical="center" wrapText="1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" xfId="56" builtinId="3"/>
    <cellStyle name="Millares 2" xfId="32"/>
    <cellStyle name="Neutral" xfId="33" builtinId="28" customBuiltin="1"/>
    <cellStyle name="Normal" xfId="0" builtinId="0"/>
    <cellStyle name="Normal 2" xfId="34"/>
    <cellStyle name="Normal 2 2" xfId="35"/>
    <cellStyle name="Normal 2 2 2" xfId="54"/>
    <cellStyle name="Normal 2 4" xfId="36"/>
    <cellStyle name="Normal 2_2008" xfId="37"/>
    <cellStyle name="Normal 3" xfId="38"/>
    <cellStyle name="Normal 4" xfId="55"/>
    <cellStyle name="Normal 6" xfId="39"/>
    <cellStyle name="Normal_2005" xfId="40"/>
    <cellStyle name="Normal_2006" xfId="41"/>
    <cellStyle name="Normal_2007" xfId="42"/>
    <cellStyle name="Normal_2010" xfId="43"/>
    <cellStyle name="Normal_2010 2" xfId="44"/>
    <cellStyle name="Notas" xfId="45" builtinId="10" customBuiltin="1"/>
    <cellStyle name="pepe" xfId="46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mruColors>
      <color rgb="FF296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CD45614\EXC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/>
  </sheetViews>
  <sheetFormatPr baseColWidth="10" defaultRowHeight="12.75" x14ac:dyDescent="0.2"/>
  <sheetData>
    <row r="2" spans="1:1" x14ac:dyDescent="0.2">
      <c r="A2" t="s">
        <v>3</v>
      </c>
    </row>
    <row r="3" spans="1:1" x14ac:dyDescent="0.2">
      <c r="A3" t="s">
        <v>4</v>
      </c>
    </row>
    <row r="5" spans="1:1" x14ac:dyDescent="0.2">
      <c r="A5" t="s">
        <v>2</v>
      </c>
    </row>
    <row r="7" spans="1:1" x14ac:dyDescent="0.2">
      <c r="A7" t="s">
        <v>1</v>
      </c>
    </row>
    <row r="9" spans="1:1" x14ac:dyDescent="0.2">
      <c r="A9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activeCell="G40" sqref="G40"/>
    </sheetView>
  </sheetViews>
  <sheetFormatPr baseColWidth="10" defaultColWidth="11.42578125" defaultRowHeight="12.75" x14ac:dyDescent="0.2"/>
  <cols>
    <col min="1" max="1" width="32" style="11" customWidth="1"/>
    <col min="2" max="6" width="11.42578125" style="11"/>
    <col min="7" max="7" width="15.5703125" style="11" customWidth="1"/>
    <col min="8" max="16384" width="11.42578125" style="11"/>
  </cols>
  <sheetData>
    <row r="2" spans="1:9" ht="15" x14ac:dyDescent="0.25">
      <c r="A2" s="122" t="s">
        <v>51</v>
      </c>
      <c r="B2" s="122"/>
      <c r="C2" s="122"/>
      <c r="D2" s="122"/>
      <c r="E2" s="122"/>
      <c r="F2" s="122"/>
      <c r="G2" s="122"/>
      <c r="H2" s="122"/>
    </row>
    <row r="4" spans="1:9" ht="26.25" thickBot="1" x14ac:dyDescent="0.25">
      <c r="A4" s="41" t="s">
        <v>41</v>
      </c>
      <c r="B4" s="41" t="s">
        <v>44</v>
      </c>
      <c r="C4" s="41" t="s">
        <v>5</v>
      </c>
      <c r="D4" s="41" t="s">
        <v>6</v>
      </c>
      <c r="E4" s="41" t="s">
        <v>7</v>
      </c>
      <c r="F4" s="114" t="s">
        <v>8</v>
      </c>
      <c r="G4" s="115" t="s">
        <v>9</v>
      </c>
    </row>
    <row r="5" spans="1:9" ht="13.5" thickBot="1" x14ac:dyDescent="0.25">
      <c r="A5" s="40" t="s">
        <v>10</v>
      </c>
      <c r="B5" s="40" t="s">
        <v>42</v>
      </c>
      <c r="C5" s="40" t="s">
        <v>42</v>
      </c>
      <c r="D5" s="40" t="s">
        <v>42</v>
      </c>
      <c r="E5" s="40" t="s">
        <v>42</v>
      </c>
      <c r="F5" s="40" t="s">
        <v>11</v>
      </c>
      <c r="G5" s="40" t="s">
        <v>11</v>
      </c>
    </row>
    <row r="6" spans="1:9" x14ac:dyDescent="0.2">
      <c r="A6" s="21" t="s">
        <v>25</v>
      </c>
      <c r="B6" s="43">
        <v>40824.714</v>
      </c>
      <c r="C6" s="43">
        <v>14.55</v>
      </c>
      <c r="D6" s="43">
        <v>5490.2716</v>
      </c>
      <c r="E6" s="43"/>
      <c r="F6" s="43">
        <v>72</v>
      </c>
      <c r="G6" s="43">
        <v>135078.5</v>
      </c>
      <c r="H6" s="15"/>
      <c r="I6" s="15"/>
    </row>
    <row r="7" spans="1:9" x14ac:dyDescent="0.2">
      <c r="A7" s="21" t="s">
        <v>18</v>
      </c>
      <c r="B7" s="43"/>
      <c r="C7" s="43"/>
      <c r="D7" s="43"/>
      <c r="E7" s="43"/>
      <c r="F7" s="43">
        <v>624.41234999999995</v>
      </c>
      <c r="G7" s="43">
        <v>636437.02500000002</v>
      </c>
      <c r="H7" s="15"/>
      <c r="I7" s="15"/>
    </row>
    <row r="8" spans="1:9" x14ac:dyDescent="0.2">
      <c r="A8" s="21" t="s">
        <v>26</v>
      </c>
      <c r="B8" s="43"/>
      <c r="C8" s="43">
        <v>200</v>
      </c>
      <c r="D8" s="43"/>
      <c r="E8" s="43"/>
      <c r="F8" s="43"/>
      <c r="G8" s="43">
        <v>450</v>
      </c>
      <c r="H8" s="15"/>
      <c r="I8" s="15"/>
    </row>
    <row r="9" spans="1:9" x14ac:dyDescent="0.2">
      <c r="A9" s="21" t="s">
        <v>15</v>
      </c>
      <c r="B9" s="43">
        <v>156.87</v>
      </c>
      <c r="C9" s="43"/>
      <c r="D9" s="43"/>
      <c r="E9" s="43"/>
      <c r="F9" s="43"/>
      <c r="G9" s="43"/>
      <c r="H9" s="15"/>
      <c r="I9" s="15"/>
    </row>
    <row r="10" spans="1:9" x14ac:dyDescent="0.2">
      <c r="A10" s="21" t="s">
        <v>21</v>
      </c>
      <c r="B10" s="43">
        <v>2634</v>
      </c>
      <c r="C10" s="43"/>
      <c r="D10" s="43">
        <v>271.92</v>
      </c>
      <c r="E10" s="43">
        <v>1240.3319999999999</v>
      </c>
      <c r="F10" s="43">
        <v>1272</v>
      </c>
      <c r="G10" s="43"/>
      <c r="H10" s="15"/>
      <c r="I10" s="15"/>
    </row>
    <row r="11" spans="1:9" x14ac:dyDescent="0.2">
      <c r="A11" s="21" t="s">
        <v>20</v>
      </c>
      <c r="B11" s="43">
        <v>429.43</v>
      </c>
      <c r="C11" s="43">
        <v>7700.08</v>
      </c>
      <c r="D11" s="43">
        <v>6186.07</v>
      </c>
      <c r="E11" s="43">
        <v>8528.57</v>
      </c>
      <c r="F11" s="43">
        <v>25.14</v>
      </c>
      <c r="G11" s="43">
        <v>2144539.3525</v>
      </c>
      <c r="H11" s="15"/>
      <c r="I11" s="15"/>
    </row>
    <row r="12" spans="1:9" x14ac:dyDescent="0.2">
      <c r="A12" s="21" t="s">
        <v>19</v>
      </c>
      <c r="B12" s="43">
        <v>5939.55</v>
      </c>
      <c r="C12" s="43"/>
      <c r="D12" s="43">
        <v>299.8</v>
      </c>
      <c r="E12" s="43"/>
      <c r="F12" s="43">
        <v>2250</v>
      </c>
      <c r="G12" s="43">
        <v>4064642.1</v>
      </c>
      <c r="H12" s="15"/>
      <c r="I12" s="15"/>
    </row>
    <row r="13" spans="1:9" x14ac:dyDescent="0.2">
      <c r="A13" s="21" t="s">
        <v>38</v>
      </c>
      <c r="B13" s="43"/>
      <c r="C13" s="43"/>
      <c r="D13" s="43">
        <v>79.265999999999991</v>
      </c>
      <c r="E13" s="43">
        <v>48.27</v>
      </c>
      <c r="F13" s="43"/>
      <c r="G13" s="43"/>
      <c r="H13" s="15"/>
      <c r="I13" s="15"/>
    </row>
    <row r="14" spans="1:9" x14ac:dyDescent="0.2">
      <c r="A14" s="21" t="s">
        <v>39</v>
      </c>
      <c r="B14" s="43"/>
      <c r="C14" s="43"/>
      <c r="D14" s="43"/>
      <c r="E14" s="43"/>
      <c r="F14" s="43"/>
      <c r="G14" s="43"/>
      <c r="H14" s="15"/>
      <c r="I14" s="15"/>
    </row>
    <row r="15" spans="1:9" x14ac:dyDescent="0.2">
      <c r="A15" s="21" t="s">
        <v>49</v>
      </c>
      <c r="B15" s="43">
        <v>201.81</v>
      </c>
      <c r="C15" s="43"/>
      <c r="D15" s="43"/>
      <c r="E15" s="43"/>
      <c r="F15" s="43">
        <v>206</v>
      </c>
      <c r="G15" s="43"/>
      <c r="H15" s="15"/>
      <c r="I15" s="15"/>
    </row>
    <row r="16" spans="1:9" x14ac:dyDescent="0.2">
      <c r="A16" s="21" t="s">
        <v>24</v>
      </c>
      <c r="B16" s="43">
        <v>19679.47</v>
      </c>
      <c r="C16" s="43"/>
      <c r="D16" s="43">
        <v>153.46</v>
      </c>
      <c r="E16" s="43"/>
      <c r="F16" s="43"/>
      <c r="G16" s="43"/>
      <c r="H16" s="15"/>
      <c r="I16" s="15"/>
    </row>
    <row r="17" spans="1:9" x14ac:dyDescent="0.2">
      <c r="A17" s="21" t="s">
        <v>13</v>
      </c>
      <c r="B17" s="43"/>
      <c r="C17" s="43">
        <v>13550</v>
      </c>
      <c r="D17" s="43"/>
      <c r="E17" s="43"/>
      <c r="F17" s="43"/>
      <c r="G17" s="43"/>
      <c r="H17" s="15"/>
      <c r="I17" s="15"/>
    </row>
    <row r="18" spans="1:9" x14ac:dyDescent="0.2">
      <c r="A18" s="21" t="s">
        <v>40</v>
      </c>
      <c r="B18" s="43"/>
      <c r="C18" s="43"/>
      <c r="D18" s="43"/>
      <c r="E18" s="43"/>
      <c r="F18" s="43"/>
      <c r="G18" s="43"/>
      <c r="H18" s="15"/>
      <c r="I18" s="15"/>
    </row>
    <row r="19" spans="1:9" x14ac:dyDescent="0.2">
      <c r="A19" s="21" t="s">
        <v>17</v>
      </c>
      <c r="B19" s="43"/>
      <c r="C19" s="43"/>
      <c r="D19" s="43"/>
      <c r="E19" s="43"/>
      <c r="F19" s="43">
        <v>8.34</v>
      </c>
      <c r="G19" s="43">
        <v>2797.3</v>
      </c>
      <c r="H19" s="15"/>
      <c r="I19" s="15"/>
    </row>
    <row r="20" spans="1:9" x14ac:dyDescent="0.2">
      <c r="A20" s="21" t="s">
        <v>16</v>
      </c>
      <c r="B20" s="43"/>
      <c r="C20" s="43"/>
      <c r="D20" s="43"/>
      <c r="E20" s="43"/>
      <c r="F20" s="43"/>
      <c r="G20" s="43"/>
      <c r="H20" s="15"/>
      <c r="I20" s="15"/>
    </row>
    <row r="21" spans="1:9" x14ac:dyDescent="0.2">
      <c r="A21" s="21" t="s">
        <v>14</v>
      </c>
      <c r="B21" s="43"/>
      <c r="C21" s="43"/>
      <c r="D21" s="43"/>
      <c r="E21" s="43"/>
      <c r="F21" s="43"/>
      <c r="G21" s="43"/>
      <c r="H21" s="15"/>
      <c r="I21" s="15"/>
    </row>
    <row r="22" spans="1:9" x14ac:dyDescent="0.2">
      <c r="A22" s="21" t="s">
        <v>23</v>
      </c>
      <c r="B22" s="43"/>
      <c r="C22" s="43"/>
      <c r="D22" s="43"/>
      <c r="E22" s="43"/>
      <c r="F22" s="43"/>
      <c r="G22" s="43"/>
      <c r="H22" s="15"/>
      <c r="I22" s="15"/>
    </row>
    <row r="23" spans="1:9" x14ac:dyDescent="0.2">
      <c r="A23" s="21"/>
      <c r="B23" s="43"/>
      <c r="C23" s="43"/>
      <c r="D23" s="43"/>
      <c r="E23" s="43"/>
      <c r="F23" s="43"/>
      <c r="G23" s="43"/>
      <c r="H23" s="15"/>
      <c r="I23" s="15"/>
    </row>
    <row r="24" spans="1:9" x14ac:dyDescent="0.2">
      <c r="A24" s="74" t="s">
        <v>27</v>
      </c>
      <c r="B24" s="75">
        <f>SUM(B6:B22)</f>
        <v>69865.844000000012</v>
      </c>
      <c r="C24" s="75">
        <f>SUM(C6:C22)</f>
        <v>21464.63</v>
      </c>
      <c r="D24" s="75">
        <v>12480.787599999998</v>
      </c>
      <c r="E24" s="75">
        <v>9817.1720000000005</v>
      </c>
      <c r="F24" s="75">
        <v>4457.8923500000001</v>
      </c>
      <c r="G24" s="75">
        <v>6983944.2774999999</v>
      </c>
      <c r="H24" s="15"/>
      <c r="I24" s="15"/>
    </row>
    <row r="28" spans="1:9" x14ac:dyDescent="0.2">
      <c r="A28" s="18" t="s">
        <v>52</v>
      </c>
    </row>
  </sheetData>
  <mergeCells count="2">
    <mergeCell ref="A2:H2"/>
    <mergeCell ref="F4:G4"/>
  </mergeCells>
  <pageMargins left="0.75" right="0.75" top="1" bottom="1" header="0" footer="0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F40" sqref="F40"/>
    </sheetView>
  </sheetViews>
  <sheetFormatPr baseColWidth="10" defaultRowHeight="12.75" x14ac:dyDescent="0.2"/>
  <cols>
    <col min="1" max="1" width="28.28515625" customWidth="1"/>
    <col min="6" max="6" width="14.28515625" customWidth="1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53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34.5" thickBot="1" x14ac:dyDescent="0.25">
      <c r="A4" s="123" t="s">
        <v>55</v>
      </c>
      <c r="B4" s="35" t="s">
        <v>56</v>
      </c>
      <c r="C4" s="34" t="s">
        <v>57</v>
      </c>
      <c r="D4" s="34" t="s">
        <v>91</v>
      </c>
      <c r="E4" s="34" t="s">
        <v>92</v>
      </c>
      <c r="F4" s="34" t="s">
        <v>60</v>
      </c>
      <c r="G4" s="34" t="s">
        <v>61</v>
      </c>
      <c r="H4" s="34" t="s">
        <v>62</v>
      </c>
    </row>
    <row r="5" spans="1:8" x14ac:dyDescent="0.2">
      <c r="A5" s="124"/>
      <c r="B5" s="36" t="s">
        <v>10</v>
      </c>
      <c r="C5" s="37" t="s">
        <v>42</v>
      </c>
      <c r="D5" s="38" t="s">
        <v>42</v>
      </c>
      <c r="E5" s="38" t="s">
        <v>42</v>
      </c>
      <c r="F5" s="38" t="s">
        <v>93</v>
      </c>
      <c r="G5" s="38" t="s">
        <v>93</v>
      </c>
      <c r="H5" s="38" t="s">
        <v>42</v>
      </c>
    </row>
    <row r="6" spans="1:8" x14ac:dyDescent="0.2">
      <c r="A6" s="19" t="s">
        <v>63</v>
      </c>
      <c r="B6" s="20" t="s">
        <v>64</v>
      </c>
      <c r="C6" s="70">
        <v>3908.1890000000003</v>
      </c>
      <c r="D6" s="70">
        <v>0.15</v>
      </c>
      <c r="E6" s="71">
        <v>88.32</v>
      </c>
      <c r="F6" s="70">
        <v>21686</v>
      </c>
      <c r="G6" s="70"/>
      <c r="H6" s="76">
        <v>111.32000000000001</v>
      </c>
    </row>
    <row r="7" spans="1:8" x14ac:dyDescent="0.2">
      <c r="A7" s="22"/>
      <c r="B7" s="20" t="s">
        <v>65</v>
      </c>
      <c r="C7" s="70">
        <v>31855.733333333334</v>
      </c>
      <c r="D7" s="70"/>
      <c r="E7" s="70"/>
      <c r="F7" s="70"/>
      <c r="G7" s="70"/>
      <c r="H7" s="77"/>
    </row>
    <row r="8" spans="1:8" s="24" customFormat="1" x14ac:dyDescent="0.2">
      <c r="A8" s="56" t="s">
        <v>66</v>
      </c>
      <c r="B8" s="58"/>
      <c r="C8" s="58">
        <f>SUM(C6:C7)</f>
        <v>35763.922333333336</v>
      </c>
      <c r="D8" s="58">
        <v>0.15</v>
      </c>
      <c r="E8" s="58">
        <v>88.32</v>
      </c>
      <c r="F8" s="58">
        <v>21686</v>
      </c>
      <c r="G8" s="58"/>
      <c r="H8" s="78">
        <v>111.32000000000001</v>
      </c>
    </row>
    <row r="9" spans="1:8" x14ac:dyDescent="0.2">
      <c r="A9" s="19" t="s">
        <v>67</v>
      </c>
      <c r="B9" s="20" t="s">
        <v>64</v>
      </c>
      <c r="C9" s="70"/>
      <c r="D9" s="70"/>
      <c r="E9" s="70"/>
      <c r="F9" s="62">
        <v>976678.5</v>
      </c>
      <c r="G9" s="62">
        <v>553.86351999999999</v>
      </c>
      <c r="H9" s="77"/>
    </row>
    <row r="10" spans="1:8" s="24" customFormat="1" x14ac:dyDescent="0.2">
      <c r="A10" s="56" t="s">
        <v>68</v>
      </c>
      <c r="B10" s="58"/>
      <c r="C10" s="58"/>
      <c r="D10" s="58"/>
      <c r="E10" s="58"/>
      <c r="F10" s="63">
        <v>976678.5</v>
      </c>
      <c r="G10" s="63">
        <v>553.86351999999999</v>
      </c>
      <c r="H10" s="77"/>
    </row>
    <row r="11" spans="1:8" x14ac:dyDescent="0.2">
      <c r="A11" s="22" t="s">
        <v>69</v>
      </c>
      <c r="B11" s="20" t="s">
        <v>64</v>
      </c>
      <c r="C11" s="70"/>
      <c r="D11" s="70"/>
      <c r="E11" s="70"/>
      <c r="F11" s="70"/>
      <c r="G11" s="70">
        <v>212</v>
      </c>
      <c r="H11" s="77"/>
    </row>
    <row r="12" spans="1:8" x14ac:dyDescent="0.2">
      <c r="A12" s="19"/>
      <c r="B12" s="20" t="s">
        <v>65</v>
      </c>
      <c r="C12" s="70">
        <v>26.88</v>
      </c>
      <c r="D12" s="70"/>
      <c r="E12" s="70"/>
      <c r="F12" s="70"/>
      <c r="G12" s="70"/>
      <c r="H12" s="77"/>
    </row>
    <row r="13" spans="1:8" s="24" customFormat="1" x14ac:dyDescent="0.2">
      <c r="A13" s="44" t="s">
        <v>70</v>
      </c>
      <c r="B13" s="45"/>
      <c r="C13" s="72">
        <v>26.88</v>
      </c>
      <c r="D13" s="72"/>
      <c r="E13" s="72"/>
      <c r="F13" s="72"/>
      <c r="G13" s="72">
        <v>212</v>
      </c>
      <c r="H13" s="79"/>
    </row>
    <row r="14" spans="1:8" x14ac:dyDescent="0.2">
      <c r="A14" s="19"/>
      <c r="B14" s="20" t="s">
        <v>64</v>
      </c>
      <c r="C14" s="70"/>
      <c r="D14" s="70"/>
      <c r="E14" s="70"/>
      <c r="F14" s="70">
        <v>250</v>
      </c>
      <c r="G14" s="70"/>
      <c r="H14" s="77"/>
    </row>
    <row r="15" spans="1:8" x14ac:dyDescent="0.2">
      <c r="A15" s="22" t="s">
        <v>71</v>
      </c>
      <c r="B15" s="20" t="s">
        <v>65</v>
      </c>
      <c r="C15" s="70"/>
      <c r="D15" s="70">
        <v>200</v>
      </c>
      <c r="E15" s="70"/>
      <c r="F15" s="70">
        <v>200</v>
      </c>
      <c r="G15" s="70"/>
      <c r="H15" s="77"/>
    </row>
    <row r="16" spans="1:8" s="24" customFormat="1" x14ac:dyDescent="0.2">
      <c r="A16" s="44" t="s">
        <v>72</v>
      </c>
      <c r="B16" s="45"/>
      <c r="C16" s="72"/>
      <c r="D16" s="72">
        <v>200</v>
      </c>
      <c r="E16" s="72"/>
      <c r="F16" s="72">
        <v>450</v>
      </c>
      <c r="G16" s="72"/>
      <c r="H16" s="79"/>
    </row>
    <row r="17" spans="1:8" x14ac:dyDescent="0.2">
      <c r="A17" s="19" t="s">
        <v>73</v>
      </c>
      <c r="B17" s="20" t="s">
        <v>64</v>
      </c>
      <c r="C17" s="70">
        <v>27</v>
      </c>
      <c r="D17" s="70"/>
      <c r="E17" s="70"/>
      <c r="F17" s="70"/>
      <c r="G17" s="70"/>
      <c r="H17" s="77"/>
    </row>
    <row r="18" spans="1:8" s="24" customFormat="1" x14ac:dyDescent="0.2">
      <c r="A18" s="44" t="s">
        <v>74</v>
      </c>
      <c r="B18" s="45"/>
      <c r="C18" s="72">
        <v>27</v>
      </c>
      <c r="D18" s="72"/>
      <c r="E18" s="72"/>
      <c r="F18" s="72"/>
      <c r="G18" s="72"/>
      <c r="H18" s="79"/>
    </row>
    <row r="19" spans="1:8" x14ac:dyDescent="0.2">
      <c r="A19" s="19"/>
      <c r="B19" s="20" t="s">
        <v>64</v>
      </c>
      <c r="C19" s="70"/>
      <c r="D19" s="70">
        <v>2773.35</v>
      </c>
      <c r="E19" s="70">
        <v>235.97</v>
      </c>
      <c r="F19" s="62">
        <v>1668190.19</v>
      </c>
      <c r="G19" s="62">
        <v>66.578400000000002</v>
      </c>
      <c r="H19" s="77">
        <v>7810.0199999999995</v>
      </c>
    </row>
    <row r="20" spans="1:8" x14ac:dyDescent="0.2">
      <c r="A20" s="22" t="s">
        <v>75</v>
      </c>
      <c r="B20" s="20" t="s">
        <v>65</v>
      </c>
      <c r="C20" s="70">
        <v>894.30000000000007</v>
      </c>
      <c r="D20" s="70">
        <v>778</v>
      </c>
      <c r="E20" s="70">
        <v>375.81000000000006</v>
      </c>
      <c r="F20" s="70"/>
      <c r="G20" s="70"/>
      <c r="H20" s="77">
        <v>853.45</v>
      </c>
    </row>
    <row r="21" spans="1:8" s="24" customFormat="1" x14ac:dyDescent="0.2">
      <c r="A21" s="44" t="s">
        <v>76</v>
      </c>
      <c r="B21" s="45"/>
      <c r="C21" s="72">
        <v>894.30000000000007</v>
      </c>
      <c r="D21" s="72">
        <v>3551.35</v>
      </c>
      <c r="E21" s="72">
        <v>611.78000000000009</v>
      </c>
      <c r="F21" s="63">
        <v>1668190.19</v>
      </c>
      <c r="G21" s="63">
        <v>66.578400000000002</v>
      </c>
      <c r="H21" s="79">
        <v>8663.4699999999993</v>
      </c>
    </row>
    <row r="22" spans="1:8" x14ac:dyDescent="0.2">
      <c r="A22" s="19"/>
      <c r="B22" s="20" t="s">
        <v>64</v>
      </c>
      <c r="C22" s="70">
        <v>332.16</v>
      </c>
      <c r="D22" s="70"/>
      <c r="E22" s="70">
        <v>13.649999999999999</v>
      </c>
      <c r="F22" s="70"/>
      <c r="G22" s="62">
        <v>1510.7694043764104</v>
      </c>
      <c r="H22" s="77">
        <v>837.3</v>
      </c>
    </row>
    <row r="23" spans="1:8" x14ac:dyDescent="0.2">
      <c r="A23" s="22" t="s">
        <v>77</v>
      </c>
      <c r="B23" s="20" t="s">
        <v>65</v>
      </c>
      <c r="C23" s="70">
        <v>440</v>
      </c>
      <c r="D23" s="70"/>
      <c r="E23" s="70"/>
      <c r="F23" s="70"/>
      <c r="G23" s="70"/>
      <c r="H23" s="77">
        <v>533.4</v>
      </c>
    </row>
    <row r="24" spans="1:8" s="24" customFormat="1" x14ac:dyDescent="0.2">
      <c r="A24" s="44" t="s">
        <v>78</v>
      </c>
      <c r="B24" s="45"/>
      <c r="C24" s="72">
        <v>772.16000000000008</v>
      </c>
      <c r="D24" s="72"/>
      <c r="E24" s="72">
        <v>13.649999999999999</v>
      </c>
      <c r="F24" s="72"/>
      <c r="G24" s="63">
        <v>1510.7694043764104</v>
      </c>
      <c r="H24" s="79">
        <v>1370.6999999999998</v>
      </c>
    </row>
    <row r="25" spans="1:8" x14ac:dyDescent="0.2">
      <c r="A25" s="19"/>
      <c r="B25" s="20" t="s">
        <v>64</v>
      </c>
      <c r="C25" s="70">
        <v>682.89999999999986</v>
      </c>
      <c r="D25" s="70"/>
      <c r="E25" s="70">
        <v>12.6</v>
      </c>
      <c r="F25" s="70">
        <v>5732200.9000000004</v>
      </c>
      <c r="G25" s="70">
        <v>1875</v>
      </c>
      <c r="H25" s="77"/>
    </row>
    <row r="26" spans="1:8" x14ac:dyDescent="0.2">
      <c r="A26" s="22" t="s">
        <v>79</v>
      </c>
      <c r="B26" s="20" t="s">
        <v>65</v>
      </c>
      <c r="C26" s="70">
        <v>4350.4000000000005</v>
      </c>
      <c r="D26" s="70"/>
      <c r="E26" s="70">
        <v>37.5</v>
      </c>
      <c r="F26" s="70">
        <v>17196603</v>
      </c>
      <c r="G26" s="70">
        <v>5625</v>
      </c>
      <c r="H26" s="77"/>
    </row>
    <row r="27" spans="1:8" s="24" customFormat="1" x14ac:dyDescent="0.2">
      <c r="A27" s="44" t="s">
        <v>80</v>
      </c>
      <c r="B27" s="45"/>
      <c r="C27" s="72">
        <v>5033.3</v>
      </c>
      <c r="D27" s="72"/>
      <c r="E27" s="72">
        <v>50.1</v>
      </c>
      <c r="F27" s="72">
        <v>22928803.899999999</v>
      </c>
      <c r="G27" s="72">
        <v>7500</v>
      </c>
      <c r="H27" s="79"/>
    </row>
    <row r="28" spans="1:8" x14ac:dyDescent="0.2">
      <c r="A28" s="19"/>
      <c r="B28" s="20" t="s">
        <v>64</v>
      </c>
      <c r="C28" s="70">
        <v>4.88</v>
      </c>
      <c r="D28" s="70"/>
      <c r="E28" s="70">
        <v>511.44000000000005</v>
      </c>
      <c r="F28" s="70"/>
      <c r="G28" s="70"/>
      <c r="H28" s="77">
        <v>436.04999999999995</v>
      </c>
    </row>
    <row r="29" spans="1:8" x14ac:dyDescent="0.2">
      <c r="A29" s="22" t="s">
        <v>81</v>
      </c>
      <c r="B29" s="20" t="s">
        <v>65</v>
      </c>
      <c r="C29" s="70">
        <v>12305.720000000001</v>
      </c>
      <c r="D29" s="70"/>
      <c r="E29" s="70">
        <v>67.44</v>
      </c>
      <c r="F29" s="70"/>
      <c r="G29" s="70"/>
      <c r="H29" s="77"/>
    </row>
    <row r="30" spans="1:8" s="24" customFormat="1" x14ac:dyDescent="0.2">
      <c r="A30" s="44" t="s">
        <v>82</v>
      </c>
      <c r="B30" s="45"/>
      <c r="C30" s="72">
        <v>12310.6</v>
      </c>
      <c r="D30" s="72"/>
      <c r="E30" s="72">
        <v>578.88000000000011</v>
      </c>
      <c r="F30" s="72"/>
      <c r="G30" s="72"/>
      <c r="H30" s="79">
        <v>436.04999999999995</v>
      </c>
    </row>
    <row r="31" spans="1:8" x14ac:dyDescent="0.2">
      <c r="A31" s="19" t="s">
        <v>83</v>
      </c>
      <c r="B31" s="20" t="s">
        <v>65</v>
      </c>
      <c r="C31" s="70"/>
      <c r="D31" s="70">
        <v>13100</v>
      </c>
      <c r="E31" s="70"/>
      <c r="F31" s="70"/>
      <c r="G31" s="70"/>
      <c r="H31" s="77"/>
    </row>
    <row r="32" spans="1:8" s="24" customFormat="1" x14ac:dyDescent="0.2">
      <c r="A32" s="44" t="s">
        <v>84</v>
      </c>
      <c r="B32" s="45"/>
      <c r="C32" s="72"/>
      <c r="D32" s="72">
        <v>13100</v>
      </c>
      <c r="E32" s="72"/>
      <c r="F32" s="72"/>
      <c r="G32" s="72"/>
      <c r="H32" s="79"/>
    </row>
    <row r="33" spans="1:8" x14ac:dyDescent="0.2">
      <c r="A33" s="19" t="s">
        <v>85</v>
      </c>
      <c r="B33" s="20" t="s">
        <v>64</v>
      </c>
      <c r="C33" s="70"/>
      <c r="D33" s="70"/>
      <c r="E33" s="70"/>
      <c r="F33" s="70">
        <v>321</v>
      </c>
      <c r="G33" s="70">
        <v>170</v>
      </c>
      <c r="H33" s="77"/>
    </row>
    <row r="34" spans="1:8" s="24" customFormat="1" x14ac:dyDescent="0.2">
      <c r="A34" s="44" t="s">
        <v>86</v>
      </c>
      <c r="B34" s="45"/>
      <c r="C34" s="72"/>
      <c r="D34" s="72"/>
      <c r="E34" s="72"/>
      <c r="F34" s="72">
        <v>321</v>
      </c>
      <c r="G34" s="72">
        <v>170</v>
      </c>
      <c r="H34" s="79"/>
    </row>
    <row r="35" spans="1:8" x14ac:dyDescent="0.2">
      <c r="A35" s="19" t="s">
        <v>87</v>
      </c>
      <c r="B35" s="20" t="s">
        <v>64</v>
      </c>
      <c r="C35" s="70"/>
      <c r="D35" s="70"/>
      <c r="E35" s="70">
        <v>111</v>
      </c>
      <c r="F35" s="70"/>
      <c r="G35" s="70"/>
      <c r="H35" s="77">
        <v>48.27</v>
      </c>
    </row>
    <row r="36" spans="1:8" s="24" customFormat="1" x14ac:dyDescent="0.2">
      <c r="A36" s="46" t="s">
        <v>88</v>
      </c>
      <c r="B36" s="47"/>
      <c r="C36" s="73"/>
      <c r="D36" s="73"/>
      <c r="E36" s="73">
        <v>111</v>
      </c>
      <c r="F36" s="73"/>
      <c r="G36" s="73"/>
      <c r="H36" s="80">
        <v>48.27</v>
      </c>
    </row>
    <row r="37" spans="1:8" x14ac:dyDescent="0.2">
      <c r="A37" s="68" t="s">
        <v>89</v>
      </c>
      <c r="B37" s="69"/>
      <c r="C37" s="69">
        <f t="shared" ref="C37:H37" si="0">C8+C10+C13+C16+C18+C21+C24+C27+C30+C32+C34+C36</f>
        <v>54828.162333333341</v>
      </c>
      <c r="D37" s="69">
        <f t="shared" si="0"/>
        <v>16851.5</v>
      </c>
      <c r="E37" s="69">
        <f t="shared" si="0"/>
        <v>1453.7300000000002</v>
      </c>
      <c r="F37" s="69">
        <f t="shared" si="0"/>
        <v>25596129.59</v>
      </c>
      <c r="G37" s="69">
        <f t="shared" si="0"/>
        <v>10013.211324376411</v>
      </c>
      <c r="H37" s="81">
        <f t="shared" si="0"/>
        <v>10629.809999999998</v>
      </c>
    </row>
    <row r="39" spans="1:8" x14ac:dyDescent="0.2">
      <c r="A39" s="39" t="s">
        <v>90</v>
      </c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A2" sqref="A2:H2"/>
    </sheetView>
  </sheetViews>
  <sheetFormatPr baseColWidth="10" defaultRowHeight="12.75" x14ac:dyDescent="0.2"/>
  <cols>
    <col min="1" max="1" width="21.140625" customWidth="1"/>
    <col min="5" max="5" width="37" customWidth="1"/>
    <col min="6" max="6" width="14.28515625" customWidth="1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</row>
    <row r="2" spans="1:12" ht="15" x14ac:dyDescent="0.25">
      <c r="A2" s="122" t="s">
        <v>54</v>
      </c>
      <c r="B2" s="122"/>
      <c r="C2" s="122"/>
      <c r="D2" s="122"/>
      <c r="E2" s="122"/>
      <c r="F2" s="122"/>
      <c r="G2" s="122"/>
      <c r="H2" s="122"/>
    </row>
    <row r="3" spans="1:12" x14ac:dyDescent="0.2">
      <c r="A3" s="32"/>
      <c r="B3" s="32"/>
      <c r="C3" s="32"/>
      <c r="D3" s="32"/>
      <c r="E3" s="32"/>
      <c r="F3" s="32"/>
      <c r="G3" s="32"/>
      <c r="H3" s="32"/>
    </row>
    <row r="4" spans="1:12" ht="19.5" customHeight="1" thickBot="1" x14ac:dyDescent="0.25">
      <c r="A4" s="125" t="s">
        <v>55</v>
      </c>
      <c r="B4" s="48" t="s">
        <v>56</v>
      </c>
      <c r="C4" s="49" t="s">
        <v>57</v>
      </c>
      <c r="D4" s="49" t="s">
        <v>58</v>
      </c>
      <c r="E4" s="49" t="s">
        <v>59</v>
      </c>
      <c r="F4" s="49" t="s">
        <v>60</v>
      </c>
      <c r="G4" s="49" t="s">
        <v>61</v>
      </c>
      <c r="H4" s="83" t="s">
        <v>62</v>
      </c>
    </row>
    <row r="5" spans="1:12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93</v>
      </c>
      <c r="G5" s="52" t="s">
        <v>93</v>
      </c>
      <c r="H5" s="84" t="s">
        <v>42</v>
      </c>
    </row>
    <row r="6" spans="1:12" x14ac:dyDescent="0.2">
      <c r="A6" s="53" t="s">
        <v>63</v>
      </c>
      <c r="B6" s="54" t="s">
        <v>64</v>
      </c>
      <c r="C6" s="85">
        <v>2313.54</v>
      </c>
      <c r="D6" s="85">
        <v>12.75</v>
      </c>
      <c r="E6" s="85">
        <v>485.54</v>
      </c>
      <c r="F6" s="85">
        <v>43355.5</v>
      </c>
      <c r="G6" s="85"/>
      <c r="H6" s="85">
        <v>150</v>
      </c>
    </row>
    <row r="7" spans="1:12" x14ac:dyDescent="0.2">
      <c r="A7" s="53"/>
      <c r="B7" s="54" t="s">
        <v>65</v>
      </c>
      <c r="C7" s="85">
        <v>32533.64</v>
      </c>
      <c r="D7" s="85"/>
      <c r="E7" s="85"/>
      <c r="F7" s="85"/>
      <c r="G7" s="85"/>
      <c r="H7" s="85"/>
    </row>
    <row r="8" spans="1:12" x14ac:dyDescent="0.2">
      <c r="A8" s="56" t="s">
        <v>66</v>
      </c>
      <c r="B8" s="56"/>
      <c r="C8" s="86">
        <v>34847.18</v>
      </c>
      <c r="D8" s="86">
        <v>12.75</v>
      </c>
      <c r="E8" s="86">
        <v>485.54</v>
      </c>
      <c r="F8" s="86">
        <v>43355.5</v>
      </c>
      <c r="G8" s="86"/>
      <c r="H8" s="86">
        <v>150</v>
      </c>
    </row>
    <row r="9" spans="1:12" x14ac:dyDescent="0.2">
      <c r="A9" s="53" t="s">
        <v>67</v>
      </c>
      <c r="B9" s="54" t="s">
        <v>64</v>
      </c>
      <c r="C9" s="85"/>
      <c r="D9" s="85"/>
      <c r="E9" s="85"/>
      <c r="F9" s="87">
        <v>1087708.02</v>
      </c>
      <c r="G9" s="87">
        <v>832.44014000000016</v>
      </c>
      <c r="H9" s="88">
        <v>3.4</v>
      </c>
      <c r="I9" s="82"/>
      <c r="J9" s="55"/>
      <c r="K9" s="55"/>
      <c r="L9" s="55"/>
    </row>
    <row r="10" spans="1:12" x14ac:dyDescent="0.2">
      <c r="A10" s="56" t="s">
        <v>68</v>
      </c>
      <c r="B10" s="56"/>
      <c r="C10" s="86"/>
      <c r="D10" s="86"/>
      <c r="E10" s="86"/>
      <c r="F10" s="89">
        <v>1087708.02</v>
      </c>
      <c r="G10" s="89">
        <v>832.44014000000016</v>
      </c>
      <c r="H10" s="86">
        <v>3.4</v>
      </c>
    </row>
    <row r="11" spans="1:12" x14ac:dyDescent="0.2">
      <c r="A11" s="53" t="s">
        <v>69</v>
      </c>
      <c r="B11" s="53" t="s">
        <v>64</v>
      </c>
      <c r="C11" s="90"/>
      <c r="D11" s="90"/>
      <c r="E11" s="90"/>
      <c r="F11" s="90"/>
      <c r="G11" s="90">
        <v>300</v>
      </c>
      <c r="H11" s="90"/>
    </row>
    <row r="12" spans="1:12" x14ac:dyDescent="0.2">
      <c r="A12" s="53"/>
      <c r="B12" s="53" t="s">
        <v>65</v>
      </c>
      <c r="C12" s="90">
        <v>34.42</v>
      </c>
      <c r="D12" s="90"/>
      <c r="E12" s="90"/>
      <c r="F12" s="90"/>
      <c r="G12" s="90"/>
      <c r="H12" s="90"/>
    </row>
    <row r="13" spans="1:12" x14ac:dyDescent="0.2">
      <c r="A13" s="56" t="s">
        <v>70</v>
      </c>
      <c r="B13" s="56"/>
      <c r="C13" s="86">
        <v>34.42</v>
      </c>
      <c r="D13" s="86"/>
      <c r="E13" s="86"/>
      <c r="F13" s="86"/>
      <c r="G13" s="86">
        <v>300</v>
      </c>
      <c r="H13" s="86"/>
    </row>
    <row r="14" spans="1:12" x14ac:dyDescent="0.2">
      <c r="A14" s="53"/>
      <c r="B14" s="53" t="s">
        <v>64</v>
      </c>
      <c r="C14" s="90"/>
      <c r="D14" s="90"/>
      <c r="E14" s="90"/>
      <c r="F14" s="90">
        <v>250</v>
      </c>
      <c r="G14" s="90"/>
      <c r="H14" s="90"/>
    </row>
    <row r="15" spans="1:12" x14ac:dyDescent="0.2">
      <c r="A15" s="53" t="s">
        <v>71</v>
      </c>
      <c r="B15" s="53" t="s">
        <v>65</v>
      </c>
      <c r="C15" s="90"/>
      <c r="D15" s="90">
        <v>400</v>
      </c>
      <c r="E15" s="90"/>
      <c r="F15" s="90">
        <v>200</v>
      </c>
      <c r="G15" s="90"/>
      <c r="H15" s="90"/>
    </row>
    <row r="16" spans="1:12" x14ac:dyDescent="0.2">
      <c r="A16" s="56" t="s">
        <v>72</v>
      </c>
      <c r="B16" s="56"/>
      <c r="C16" s="86"/>
      <c r="D16" s="86">
        <v>400</v>
      </c>
      <c r="E16" s="86"/>
      <c r="F16" s="86">
        <v>450</v>
      </c>
      <c r="G16" s="86"/>
      <c r="H16" s="86"/>
    </row>
    <row r="17" spans="1:8" x14ac:dyDescent="0.2">
      <c r="A17" s="53" t="s">
        <v>73</v>
      </c>
      <c r="B17" s="53" t="s">
        <v>64</v>
      </c>
      <c r="C17" s="88"/>
      <c r="D17" s="88"/>
      <c r="E17" s="88"/>
      <c r="F17" s="88"/>
      <c r="G17" s="88"/>
      <c r="H17" s="88"/>
    </row>
    <row r="18" spans="1:8" x14ac:dyDescent="0.2">
      <c r="A18" s="56" t="s">
        <v>74</v>
      </c>
      <c r="B18" s="56"/>
      <c r="C18" s="86"/>
      <c r="D18" s="86"/>
      <c r="E18" s="86"/>
      <c r="F18" s="86"/>
      <c r="G18" s="86"/>
      <c r="H18" s="86"/>
    </row>
    <row r="19" spans="1:8" x14ac:dyDescent="0.2">
      <c r="A19" s="53"/>
      <c r="B19" s="53" t="s">
        <v>64</v>
      </c>
      <c r="C19" s="90">
        <v>382.84</v>
      </c>
      <c r="D19" s="90">
        <v>7274.45</v>
      </c>
      <c r="E19" s="90">
        <v>164.06</v>
      </c>
      <c r="F19" s="87">
        <v>2031592.145</v>
      </c>
      <c r="G19" s="87">
        <v>57.114400000000003</v>
      </c>
      <c r="H19" s="90">
        <v>8973.5300000000007</v>
      </c>
    </row>
    <row r="20" spans="1:8" x14ac:dyDescent="0.2">
      <c r="A20" s="53" t="s">
        <v>75</v>
      </c>
      <c r="B20" s="53" t="s">
        <v>65</v>
      </c>
      <c r="C20" s="90">
        <v>68.2</v>
      </c>
      <c r="D20" s="90">
        <v>8100</v>
      </c>
      <c r="E20" s="90">
        <v>306.23999999999995</v>
      </c>
      <c r="F20" s="91"/>
      <c r="G20" s="91"/>
      <c r="H20" s="90">
        <v>929.61</v>
      </c>
    </row>
    <row r="21" spans="1:8" x14ac:dyDescent="0.2">
      <c r="A21" s="56" t="s">
        <v>76</v>
      </c>
      <c r="B21" s="56"/>
      <c r="C21" s="86">
        <v>451.03999999999996</v>
      </c>
      <c r="D21" s="86">
        <v>15374.45</v>
      </c>
      <c r="E21" s="86">
        <v>470.29999999999995</v>
      </c>
      <c r="F21" s="89">
        <v>2031592.145</v>
      </c>
      <c r="G21" s="89">
        <v>57.114400000000003</v>
      </c>
      <c r="H21" s="86">
        <v>9903.1400000000012</v>
      </c>
    </row>
    <row r="22" spans="1:8" x14ac:dyDescent="0.2">
      <c r="A22" s="53"/>
      <c r="B22" s="53" t="s">
        <v>64</v>
      </c>
      <c r="C22" s="90">
        <v>77.25</v>
      </c>
      <c r="D22" s="90"/>
      <c r="E22" s="90">
        <v>20.68</v>
      </c>
      <c r="F22" s="90"/>
      <c r="G22" s="90">
        <v>1438.1</v>
      </c>
      <c r="H22" s="90"/>
    </row>
    <row r="23" spans="1:8" x14ac:dyDescent="0.2">
      <c r="A23" s="53" t="s">
        <v>77</v>
      </c>
      <c r="B23" s="53" t="s">
        <v>65</v>
      </c>
      <c r="C23" s="90">
        <v>197.3</v>
      </c>
      <c r="D23" s="90"/>
      <c r="E23" s="90"/>
      <c r="F23" s="90"/>
      <c r="G23" s="90"/>
      <c r="H23" s="90"/>
    </row>
    <row r="24" spans="1:8" x14ac:dyDescent="0.2">
      <c r="A24" s="56" t="s">
        <v>78</v>
      </c>
      <c r="B24" s="56"/>
      <c r="C24" s="86">
        <v>274.55</v>
      </c>
      <c r="D24" s="86"/>
      <c r="E24" s="86">
        <v>20.68</v>
      </c>
      <c r="F24" s="86"/>
      <c r="G24" s="86">
        <v>1438.1</v>
      </c>
      <c r="H24" s="86">
        <v>1374.9</v>
      </c>
    </row>
    <row r="25" spans="1:8" x14ac:dyDescent="0.2">
      <c r="A25" s="53"/>
      <c r="B25" s="53" t="s">
        <v>64</v>
      </c>
      <c r="C25" s="90"/>
      <c r="D25" s="90"/>
      <c r="E25" s="90">
        <v>3.7</v>
      </c>
      <c r="F25" s="90">
        <v>2146167.7999999998</v>
      </c>
      <c r="G25" s="90">
        <v>375</v>
      </c>
      <c r="H25" s="90">
        <v>869.3</v>
      </c>
    </row>
    <row r="26" spans="1:8" x14ac:dyDescent="0.2">
      <c r="A26" s="53" t="s">
        <v>79</v>
      </c>
      <c r="B26" s="53" t="s">
        <v>65</v>
      </c>
      <c r="C26" s="90">
        <v>3924.4</v>
      </c>
      <c r="D26" s="90"/>
      <c r="E26" s="90">
        <v>11.2</v>
      </c>
      <c r="F26" s="90">
        <v>6438503.2999999998</v>
      </c>
      <c r="G26" s="90">
        <v>1125</v>
      </c>
      <c r="H26" s="90">
        <v>505.6</v>
      </c>
    </row>
    <row r="27" spans="1:8" x14ac:dyDescent="0.2">
      <c r="A27" s="56" t="s">
        <v>80</v>
      </c>
      <c r="B27" s="56"/>
      <c r="C27" s="86">
        <v>3924.4</v>
      </c>
      <c r="D27" s="86"/>
      <c r="E27" s="86">
        <v>14.899999999999999</v>
      </c>
      <c r="F27" s="86">
        <v>8584671.0999999996</v>
      </c>
      <c r="G27" s="86">
        <v>1500</v>
      </c>
      <c r="H27" s="86"/>
    </row>
    <row r="28" spans="1:8" x14ac:dyDescent="0.2">
      <c r="A28" s="53"/>
      <c r="B28" s="53" t="s">
        <v>64</v>
      </c>
      <c r="C28" s="90">
        <v>418.04</v>
      </c>
      <c r="D28" s="90"/>
      <c r="E28" s="90">
        <v>18.64</v>
      </c>
      <c r="F28" s="90"/>
      <c r="G28" s="90"/>
      <c r="H28" s="90">
        <v>703.44</v>
      </c>
    </row>
    <row r="29" spans="1:8" x14ac:dyDescent="0.2">
      <c r="A29" s="53" t="s">
        <v>81</v>
      </c>
      <c r="B29" s="53" t="s">
        <v>65</v>
      </c>
      <c r="C29" s="90">
        <v>15083.73</v>
      </c>
      <c r="D29" s="90"/>
      <c r="E29" s="90">
        <v>14.62</v>
      </c>
      <c r="F29" s="90"/>
      <c r="G29" s="90"/>
      <c r="H29" s="90"/>
    </row>
    <row r="30" spans="1:8" x14ac:dyDescent="0.2">
      <c r="A30" s="56" t="s">
        <v>82</v>
      </c>
      <c r="B30" s="56"/>
      <c r="C30" s="86">
        <v>15501.77</v>
      </c>
      <c r="D30" s="86"/>
      <c r="E30" s="86">
        <v>33.26</v>
      </c>
      <c r="F30" s="86"/>
      <c r="G30" s="86"/>
      <c r="H30" s="86">
        <v>703.44</v>
      </c>
    </row>
    <row r="31" spans="1:8" x14ac:dyDescent="0.2">
      <c r="A31" s="53" t="s">
        <v>83</v>
      </c>
      <c r="B31" s="53" t="s">
        <v>65</v>
      </c>
      <c r="C31" s="90"/>
      <c r="D31" s="90">
        <v>15350</v>
      </c>
      <c r="E31" s="90"/>
      <c r="F31" s="90"/>
      <c r="G31" s="90"/>
      <c r="H31" s="90"/>
    </row>
    <row r="32" spans="1:8" x14ac:dyDescent="0.2">
      <c r="A32" s="56" t="s">
        <v>84</v>
      </c>
      <c r="B32" s="56"/>
      <c r="C32" s="86"/>
      <c r="D32" s="86">
        <v>15350</v>
      </c>
      <c r="E32" s="86"/>
      <c r="F32" s="86"/>
      <c r="G32" s="86"/>
      <c r="H32" s="86"/>
    </row>
    <row r="33" spans="1:8" x14ac:dyDescent="0.2">
      <c r="A33" s="53" t="s">
        <v>85</v>
      </c>
      <c r="B33" s="53" t="s">
        <v>64</v>
      </c>
      <c r="C33" s="88"/>
      <c r="D33" s="88"/>
      <c r="E33" s="88"/>
      <c r="F33" s="90">
        <v>19526</v>
      </c>
      <c r="G33" s="88"/>
      <c r="H33" s="88"/>
    </row>
    <row r="34" spans="1:8" x14ac:dyDescent="0.2">
      <c r="A34" s="56" t="s">
        <v>86</v>
      </c>
      <c r="B34" s="56"/>
      <c r="C34" s="86"/>
      <c r="D34" s="86"/>
      <c r="E34" s="86"/>
      <c r="F34" s="86">
        <v>19526</v>
      </c>
      <c r="G34" s="86"/>
      <c r="H34" s="86"/>
    </row>
    <row r="35" spans="1:8" x14ac:dyDescent="0.2">
      <c r="A35" s="53" t="s">
        <v>87</v>
      </c>
      <c r="B35" s="53" t="s">
        <v>64</v>
      </c>
      <c r="C35" s="88"/>
      <c r="D35" s="88"/>
      <c r="E35" s="90">
        <v>55</v>
      </c>
      <c r="F35" s="88"/>
      <c r="G35" s="88"/>
      <c r="H35" s="90">
        <v>48.28</v>
      </c>
    </row>
    <row r="36" spans="1:8" x14ac:dyDescent="0.2">
      <c r="A36" s="58" t="s">
        <v>88</v>
      </c>
      <c r="B36" s="58"/>
      <c r="C36" s="86"/>
      <c r="D36" s="86"/>
      <c r="E36" s="86">
        <v>55</v>
      </c>
      <c r="F36" s="86"/>
      <c r="G36" s="86"/>
      <c r="H36" s="86">
        <v>48.28</v>
      </c>
    </row>
    <row r="37" spans="1:8" x14ac:dyDescent="0.2">
      <c r="A37" s="68" t="s">
        <v>89</v>
      </c>
      <c r="B37" s="69"/>
      <c r="C37" s="92">
        <f t="shared" ref="C37:H37" si="0">C8+C10+C13+C16+C18+C21+C24+C27+C30+C32+C34+C36</f>
        <v>55033.36</v>
      </c>
      <c r="D37" s="92">
        <f t="shared" si="0"/>
        <v>31137.200000000001</v>
      </c>
      <c r="E37" s="92">
        <f t="shared" si="0"/>
        <v>1079.6799999999998</v>
      </c>
      <c r="F37" s="92">
        <f t="shared" si="0"/>
        <v>11767302.765000001</v>
      </c>
      <c r="G37" s="92">
        <f t="shared" si="0"/>
        <v>4127.6545399999995</v>
      </c>
      <c r="H37" s="92">
        <f t="shared" si="0"/>
        <v>12183.160000000002</v>
      </c>
    </row>
    <row r="38" spans="1:8" x14ac:dyDescent="0.2">
      <c r="A38" s="39" t="s">
        <v>90</v>
      </c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E41" sqref="E41"/>
    </sheetView>
  </sheetViews>
  <sheetFormatPr baseColWidth="10" defaultRowHeight="12.75" x14ac:dyDescent="0.2"/>
  <cols>
    <col min="1" max="1" width="21" customWidth="1"/>
    <col min="5" max="5" width="39" customWidth="1"/>
    <col min="6" max="6" width="14.28515625" customWidth="1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94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21.75" customHeight="1" thickBot="1" x14ac:dyDescent="0.25">
      <c r="A4" s="125" t="s">
        <v>55</v>
      </c>
      <c r="B4" s="48" t="s">
        <v>56</v>
      </c>
      <c r="C4" s="49" t="s">
        <v>57</v>
      </c>
      <c r="D4" s="49" t="s">
        <v>58</v>
      </c>
      <c r="E4" s="49" t="s">
        <v>59</v>
      </c>
      <c r="F4" s="49" t="s">
        <v>60</v>
      </c>
      <c r="G4" s="49" t="s">
        <v>61</v>
      </c>
      <c r="H4" s="83" t="s">
        <v>62</v>
      </c>
    </row>
    <row r="5" spans="1:8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93</v>
      </c>
      <c r="G5" s="52" t="s">
        <v>93</v>
      </c>
      <c r="H5" s="84" t="s">
        <v>42</v>
      </c>
    </row>
    <row r="6" spans="1:8" x14ac:dyDescent="0.2">
      <c r="A6" s="93" t="s">
        <v>63</v>
      </c>
      <c r="B6" s="55" t="s">
        <v>64</v>
      </c>
      <c r="C6" s="85"/>
      <c r="D6" s="85">
        <v>12.75</v>
      </c>
      <c r="E6" s="85">
        <v>106.23</v>
      </c>
      <c r="F6" s="85"/>
      <c r="G6" s="85"/>
      <c r="H6" s="85">
        <v>35</v>
      </c>
    </row>
    <row r="7" spans="1:8" x14ac:dyDescent="0.2">
      <c r="A7" s="93"/>
      <c r="B7" s="55" t="s">
        <v>65</v>
      </c>
      <c r="C7" s="85">
        <v>36254.200000000004</v>
      </c>
      <c r="D7" s="85"/>
      <c r="E7" s="85"/>
      <c r="F7" s="85"/>
      <c r="G7" s="85"/>
      <c r="H7" s="85"/>
    </row>
    <row r="8" spans="1:8" x14ac:dyDescent="0.2">
      <c r="A8" s="56" t="s">
        <v>66</v>
      </c>
      <c r="B8" s="56"/>
      <c r="C8" s="86">
        <v>36254.200000000004</v>
      </c>
      <c r="D8" s="86">
        <v>12.75</v>
      </c>
      <c r="E8" s="86">
        <v>106.23</v>
      </c>
      <c r="F8" s="86"/>
      <c r="G8" s="86"/>
      <c r="H8" s="86">
        <v>35</v>
      </c>
    </row>
    <row r="9" spans="1:8" x14ac:dyDescent="0.2">
      <c r="A9" s="94" t="s">
        <v>67</v>
      </c>
      <c r="B9" s="54" t="s">
        <v>64</v>
      </c>
      <c r="C9" s="85"/>
      <c r="D9" s="85"/>
      <c r="E9" s="85"/>
      <c r="F9" s="87">
        <v>1115641.2771807313</v>
      </c>
      <c r="G9" s="87">
        <v>3551.7352000000001</v>
      </c>
      <c r="H9" s="90">
        <v>3.4</v>
      </c>
    </row>
    <row r="10" spans="1:8" x14ac:dyDescent="0.2">
      <c r="A10" s="56" t="s">
        <v>68</v>
      </c>
      <c r="B10" s="56"/>
      <c r="C10" s="96"/>
      <c r="D10" s="96"/>
      <c r="E10" s="96"/>
      <c r="F10" s="89">
        <v>1115641.2771807313</v>
      </c>
      <c r="G10" s="89">
        <v>3551.7352000000001</v>
      </c>
      <c r="H10" s="96">
        <v>3.4</v>
      </c>
    </row>
    <row r="11" spans="1:8" x14ac:dyDescent="0.2">
      <c r="A11" s="93" t="s">
        <v>69</v>
      </c>
      <c r="B11" s="55" t="s">
        <v>64</v>
      </c>
      <c r="C11" s="85"/>
      <c r="D11" s="85"/>
      <c r="E11" s="85"/>
      <c r="F11" s="85"/>
      <c r="G11" s="85">
        <v>215</v>
      </c>
      <c r="H11" s="85"/>
    </row>
    <row r="12" spans="1:8" x14ac:dyDescent="0.2">
      <c r="A12" s="93"/>
      <c r="B12" s="55" t="s">
        <v>65</v>
      </c>
      <c r="C12" s="85">
        <v>21.09</v>
      </c>
      <c r="D12" s="85"/>
      <c r="E12" s="85"/>
      <c r="F12" s="85"/>
      <c r="G12" s="85"/>
      <c r="H12" s="85"/>
    </row>
    <row r="13" spans="1:8" x14ac:dyDescent="0.2">
      <c r="A13" s="56" t="s">
        <v>70</v>
      </c>
      <c r="B13" s="56"/>
      <c r="C13" s="86">
        <v>21.09</v>
      </c>
      <c r="D13" s="86"/>
      <c r="E13" s="86"/>
      <c r="F13" s="86"/>
      <c r="G13" s="86">
        <v>215</v>
      </c>
      <c r="H13" s="86"/>
    </row>
    <row r="14" spans="1:8" x14ac:dyDescent="0.2">
      <c r="A14" s="93"/>
      <c r="B14" s="55" t="s">
        <v>64</v>
      </c>
      <c r="C14" s="85"/>
      <c r="D14" s="85"/>
      <c r="E14" s="97"/>
      <c r="F14" s="97">
        <v>250</v>
      </c>
      <c r="G14" s="97"/>
      <c r="H14" s="97"/>
    </row>
    <row r="15" spans="1:8" x14ac:dyDescent="0.2">
      <c r="A15" s="93" t="s">
        <v>71</v>
      </c>
      <c r="B15" s="55" t="s">
        <v>65</v>
      </c>
      <c r="C15" s="85"/>
      <c r="D15" s="85">
        <v>500</v>
      </c>
      <c r="E15" s="97"/>
      <c r="F15" s="97">
        <v>200</v>
      </c>
      <c r="G15" s="97"/>
      <c r="H15" s="97"/>
    </row>
    <row r="16" spans="1:8" x14ac:dyDescent="0.2">
      <c r="A16" s="56" t="s">
        <v>72</v>
      </c>
      <c r="B16" s="56"/>
      <c r="C16" s="86"/>
      <c r="D16" s="86">
        <v>500</v>
      </c>
      <c r="E16" s="86"/>
      <c r="F16" s="86">
        <v>450</v>
      </c>
      <c r="G16" s="86"/>
      <c r="H16" s="86"/>
    </row>
    <row r="17" spans="1:8" x14ac:dyDescent="0.2">
      <c r="A17" s="93" t="s">
        <v>73</v>
      </c>
      <c r="B17" s="55" t="s">
        <v>64</v>
      </c>
      <c r="C17" s="85"/>
      <c r="D17" s="85"/>
      <c r="E17" s="85"/>
      <c r="F17" s="85"/>
      <c r="G17" s="85"/>
      <c r="H17" s="85"/>
    </row>
    <row r="18" spans="1:8" x14ac:dyDescent="0.2">
      <c r="A18" s="56" t="s">
        <v>74</v>
      </c>
      <c r="B18" s="56"/>
      <c r="C18" s="86"/>
      <c r="D18" s="86"/>
      <c r="E18" s="86"/>
      <c r="F18" s="86"/>
      <c r="G18" s="86"/>
      <c r="H18" s="86"/>
    </row>
    <row r="19" spans="1:8" x14ac:dyDescent="0.2">
      <c r="A19" s="93"/>
      <c r="B19" s="55" t="s">
        <v>64</v>
      </c>
      <c r="C19" s="85">
        <v>5.88</v>
      </c>
      <c r="D19" s="85"/>
      <c r="E19" s="85">
        <v>972.04000000000008</v>
      </c>
      <c r="F19" s="87">
        <v>4750523.8509414652</v>
      </c>
      <c r="G19" s="87">
        <v>112.01493333333332</v>
      </c>
      <c r="H19" s="85">
        <v>9969.3799999999992</v>
      </c>
    </row>
    <row r="20" spans="1:8" x14ac:dyDescent="0.2">
      <c r="A20" s="93" t="s">
        <v>75</v>
      </c>
      <c r="B20" s="55" t="s">
        <v>65</v>
      </c>
      <c r="C20" s="85">
        <v>721.53000000000009</v>
      </c>
      <c r="D20" s="85"/>
      <c r="E20" s="85">
        <v>737.7399999999999</v>
      </c>
      <c r="F20" s="85"/>
      <c r="G20" s="85"/>
      <c r="H20" s="85">
        <v>431.99</v>
      </c>
    </row>
    <row r="21" spans="1:8" x14ac:dyDescent="0.2">
      <c r="A21" s="56" t="s">
        <v>76</v>
      </c>
      <c r="B21" s="56"/>
      <c r="C21" s="96">
        <v>727.41000000000008</v>
      </c>
      <c r="D21" s="96"/>
      <c r="E21" s="96">
        <v>1709.78</v>
      </c>
      <c r="F21" s="89">
        <v>4750523.8509414652</v>
      </c>
      <c r="G21" s="89">
        <v>112.01493333333332</v>
      </c>
      <c r="H21" s="96">
        <v>10401.369999999999</v>
      </c>
    </row>
    <row r="22" spans="1:8" x14ac:dyDescent="0.2">
      <c r="A22" s="93"/>
      <c r="B22" s="55" t="s">
        <v>64</v>
      </c>
      <c r="C22" s="85">
        <v>66</v>
      </c>
      <c r="D22" s="85"/>
      <c r="E22" s="85"/>
      <c r="F22" s="87">
        <v>330384.68026508985</v>
      </c>
      <c r="G22" s="87">
        <v>1788.0921263910968</v>
      </c>
      <c r="H22" s="85">
        <v>881.67</v>
      </c>
    </row>
    <row r="23" spans="1:8" x14ac:dyDescent="0.2">
      <c r="A23" s="93" t="s">
        <v>77</v>
      </c>
      <c r="B23" s="55" t="s">
        <v>65</v>
      </c>
      <c r="C23" s="85">
        <v>312.5</v>
      </c>
      <c r="D23" s="85"/>
      <c r="E23" s="85"/>
      <c r="F23" s="85"/>
      <c r="G23" s="85"/>
      <c r="H23" s="85">
        <v>486.8</v>
      </c>
    </row>
    <row r="24" spans="1:8" x14ac:dyDescent="0.2">
      <c r="A24" s="56" t="s">
        <v>78</v>
      </c>
      <c r="B24" s="56"/>
      <c r="C24" s="96">
        <v>378.5</v>
      </c>
      <c r="D24" s="96"/>
      <c r="E24" s="96"/>
      <c r="F24" s="89">
        <v>330384.68026508985</v>
      </c>
      <c r="G24" s="89">
        <v>1788.0921263910968</v>
      </c>
      <c r="H24" s="96">
        <v>1368.47</v>
      </c>
    </row>
    <row r="25" spans="1:8" x14ac:dyDescent="0.2">
      <c r="A25" s="93"/>
      <c r="B25" s="55" t="s">
        <v>64</v>
      </c>
      <c r="C25" s="85"/>
      <c r="D25" s="85"/>
      <c r="E25" s="85">
        <v>4.4000000000000004</v>
      </c>
      <c r="F25" s="85">
        <v>2058817.5</v>
      </c>
      <c r="G25" s="85">
        <v>437.5</v>
      </c>
      <c r="H25" s="85">
        <v>869.3</v>
      </c>
    </row>
    <row r="26" spans="1:8" x14ac:dyDescent="0.2">
      <c r="A26" s="93" t="s">
        <v>79</v>
      </c>
      <c r="B26" s="55" t="s">
        <v>65</v>
      </c>
      <c r="C26" s="85">
        <v>6200.0999999999995</v>
      </c>
      <c r="D26" s="85"/>
      <c r="E26" s="85">
        <v>13.5</v>
      </c>
      <c r="F26" s="85">
        <v>6176451</v>
      </c>
      <c r="G26" s="85">
        <v>1312.6</v>
      </c>
      <c r="H26" s="85">
        <v>505.6</v>
      </c>
    </row>
    <row r="27" spans="1:8" x14ac:dyDescent="0.2">
      <c r="A27" s="56" t="s">
        <v>80</v>
      </c>
      <c r="B27" s="56"/>
      <c r="C27" s="86">
        <v>6200.0999999999995</v>
      </c>
      <c r="D27" s="86"/>
      <c r="E27" s="86">
        <v>17.899999999999999</v>
      </c>
      <c r="F27" s="86">
        <v>8235268.5</v>
      </c>
      <c r="G27" s="86">
        <v>1750.1</v>
      </c>
      <c r="H27" s="86"/>
    </row>
    <row r="28" spans="1:8" x14ac:dyDescent="0.2">
      <c r="A28" s="93"/>
      <c r="B28" s="55" t="s">
        <v>64</v>
      </c>
      <c r="C28" s="85">
        <v>725.28</v>
      </c>
      <c r="D28" s="85"/>
      <c r="E28" s="85">
        <v>50.089999999999996</v>
      </c>
      <c r="F28" s="85"/>
      <c r="G28" s="85"/>
      <c r="H28" s="85">
        <v>375.15</v>
      </c>
    </row>
    <row r="29" spans="1:8" x14ac:dyDescent="0.2">
      <c r="A29" s="93" t="s">
        <v>81</v>
      </c>
      <c r="B29" s="55" t="s">
        <v>65</v>
      </c>
      <c r="C29" s="85">
        <v>16124.929999999998</v>
      </c>
      <c r="D29" s="85"/>
      <c r="E29" s="85">
        <v>2.44</v>
      </c>
      <c r="F29" s="85"/>
      <c r="G29" s="85"/>
      <c r="H29" s="85"/>
    </row>
    <row r="30" spans="1:8" x14ac:dyDescent="0.2">
      <c r="A30" s="56" t="s">
        <v>82</v>
      </c>
      <c r="B30" s="56"/>
      <c r="C30" s="86">
        <v>16850.21</v>
      </c>
      <c r="D30" s="86"/>
      <c r="E30" s="86">
        <v>52.529999999999994</v>
      </c>
      <c r="F30" s="86"/>
      <c r="G30" s="86"/>
      <c r="H30" s="86">
        <v>375.15</v>
      </c>
    </row>
    <row r="31" spans="1:8" x14ac:dyDescent="0.2">
      <c r="A31" s="93" t="s">
        <v>83</v>
      </c>
      <c r="B31" s="55" t="s">
        <v>65</v>
      </c>
      <c r="C31" s="85"/>
      <c r="D31" s="85">
        <v>18750</v>
      </c>
      <c r="E31" s="85"/>
      <c r="F31" s="85"/>
      <c r="G31" s="85"/>
      <c r="H31" s="85"/>
    </row>
    <row r="32" spans="1:8" x14ac:dyDescent="0.2">
      <c r="A32" s="56" t="s">
        <v>84</v>
      </c>
      <c r="B32" s="56"/>
      <c r="C32" s="86"/>
      <c r="D32" s="86">
        <v>18750</v>
      </c>
      <c r="E32" s="86"/>
      <c r="F32" s="86"/>
      <c r="G32" s="86"/>
      <c r="H32" s="86"/>
    </row>
    <row r="33" spans="1:8" x14ac:dyDescent="0.2">
      <c r="A33" s="93" t="s">
        <v>85</v>
      </c>
      <c r="B33" s="55" t="s">
        <v>64</v>
      </c>
      <c r="C33" s="85"/>
      <c r="D33" s="85"/>
      <c r="E33" s="85"/>
      <c r="F33" s="85">
        <v>25492.53</v>
      </c>
      <c r="G33" s="85"/>
      <c r="H33" s="85"/>
    </row>
    <row r="34" spans="1:8" x14ac:dyDescent="0.2">
      <c r="A34" s="56" t="s">
        <v>86</v>
      </c>
      <c r="B34" s="56"/>
      <c r="C34" s="86"/>
      <c r="D34" s="86"/>
      <c r="E34" s="86"/>
      <c r="F34" s="86">
        <v>25492.53</v>
      </c>
      <c r="G34" s="86"/>
      <c r="H34" s="86"/>
    </row>
    <row r="35" spans="1:8" x14ac:dyDescent="0.2">
      <c r="A35" s="93" t="s">
        <v>87</v>
      </c>
      <c r="B35" s="55" t="s">
        <v>64</v>
      </c>
      <c r="C35" s="85"/>
      <c r="D35" s="85"/>
      <c r="E35" s="85">
        <v>34.97</v>
      </c>
      <c r="F35" s="85"/>
      <c r="G35" s="85"/>
      <c r="H35" s="85">
        <v>48.28</v>
      </c>
    </row>
    <row r="36" spans="1:8" x14ac:dyDescent="0.2">
      <c r="A36" s="56" t="s">
        <v>88</v>
      </c>
      <c r="B36" s="56"/>
      <c r="C36" s="86"/>
      <c r="D36" s="86"/>
      <c r="E36" s="86">
        <v>34.97</v>
      </c>
      <c r="F36" s="86"/>
      <c r="G36" s="86"/>
      <c r="H36" s="86">
        <v>48.28</v>
      </c>
    </row>
    <row r="37" spans="1:8" x14ac:dyDescent="0.2">
      <c r="A37" s="95" t="s">
        <v>89</v>
      </c>
      <c r="B37" s="69"/>
      <c r="C37" s="92">
        <v>60431.51</v>
      </c>
      <c r="D37" s="92">
        <v>19262.75</v>
      </c>
      <c r="E37" s="92">
        <v>1921.41</v>
      </c>
      <c r="F37" s="92">
        <v>14457760.838387286</v>
      </c>
      <c r="G37" s="92">
        <v>7416.9422597244302</v>
      </c>
      <c r="H37" s="92">
        <v>12231.669999999998</v>
      </c>
    </row>
    <row r="38" spans="1:8" x14ac:dyDescent="0.2">
      <c r="A38" s="39" t="s">
        <v>90</v>
      </c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E41" sqref="E41"/>
    </sheetView>
  </sheetViews>
  <sheetFormatPr baseColWidth="10" defaultColWidth="11.5703125" defaultRowHeight="12.75" x14ac:dyDescent="0.2"/>
  <cols>
    <col min="1" max="1" width="25.85546875" style="26" customWidth="1"/>
    <col min="2" max="3" width="11.5703125" style="26"/>
    <col min="4" max="4" width="17.28515625" style="26" customWidth="1"/>
    <col min="5" max="5" width="35.5703125" style="26" customWidth="1"/>
    <col min="6" max="6" width="14.28515625" style="26" customWidth="1"/>
    <col min="7" max="16384" width="11.5703125" style="26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95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17.25" customHeight="1" thickBot="1" x14ac:dyDescent="0.25">
      <c r="A4" s="125" t="s">
        <v>55</v>
      </c>
      <c r="B4" s="48" t="s">
        <v>56</v>
      </c>
      <c r="C4" s="49" t="s">
        <v>57</v>
      </c>
      <c r="D4" s="49" t="s">
        <v>58</v>
      </c>
      <c r="E4" s="49" t="s">
        <v>59</v>
      </c>
      <c r="F4" s="49" t="s">
        <v>60</v>
      </c>
      <c r="G4" s="49" t="s">
        <v>61</v>
      </c>
      <c r="H4" s="83" t="s">
        <v>62</v>
      </c>
    </row>
    <row r="5" spans="1:8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93</v>
      </c>
      <c r="G5" s="52" t="s">
        <v>93</v>
      </c>
      <c r="H5" s="84" t="s">
        <v>42</v>
      </c>
    </row>
    <row r="6" spans="1:8" x14ac:dyDescent="0.2">
      <c r="A6" s="53" t="s">
        <v>96</v>
      </c>
      <c r="B6" s="54" t="s">
        <v>64</v>
      </c>
      <c r="C6" s="98"/>
      <c r="D6" s="98">
        <v>12.75</v>
      </c>
      <c r="E6" s="98"/>
      <c r="F6" s="98"/>
      <c r="G6" s="98"/>
      <c r="H6" s="98"/>
    </row>
    <row r="7" spans="1:8" x14ac:dyDescent="0.2">
      <c r="A7" s="53"/>
      <c r="B7" s="54" t="s">
        <v>65</v>
      </c>
      <c r="C7" s="98">
        <v>29003.360000000004</v>
      </c>
      <c r="D7" s="98"/>
      <c r="E7" s="98">
        <v>106.23</v>
      </c>
      <c r="F7" s="98"/>
      <c r="G7" s="98"/>
      <c r="H7" s="98">
        <v>35</v>
      </c>
    </row>
    <row r="8" spans="1:8" x14ac:dyDescent="0.2">
      <c r="A8" s="56" t="s">
        <v>66</v>
      </c>
      <c r="B8" s="56"/>
      <c r="C8" s="86">
        <v>29003.360000000004</v>
      </c>
      <c r="D8" s="86">
        <v>12.75</v>
      </c>
      <c r="E8" s="86">
        <v>106.23</v>
      </c>
      <c r="F8" s="86"/>
      <c r="G8" s="86"/>
      <c r="H8" s="86">
        <v>35</v>
      </c>
    </row>
    <row r="9" spans="1:8" x14ac:dyDescent="0.2">
      <c r="A9" s="53" t="s">
        <v>67</v>
      </c>
      <c r="B9" s="54" t="s">
        <v>64</v>
      </c>
      <c r="C9" s="98"/>
      <c r="D9" s="98"/>
      <c r="E9" s="98"/>
      <c r="F9" s="99">
        <v>2482924.0813772115</v>
      </c>
      <c r="G9" s="99">
        <v>3761.7749866666668</v>
      </c>
      <c r="H9" s="100">
        <v>7.65</v>
      </c>
    </row>
    <row r="10" spans="1:8" x14ac:dyDescent="0.2">
      <c r="A10" s="56" t="s">
        <v>68</v>
      </c>
      <c r="B10" s="56"/>
      <c r="C10" s="86"/>
      <c r="D10" s="86"/>
      <c r="E10" s="86"/>
      <c r="F10" s="89">
        <v>2482924.0813772115</v>
      </c>
      <c r="G10" s="89">
        <v>3761.7749866666668</v>
      </c>
      <c r="H10" s="86">
        <v>7.65</v>
      </c>
    </row>
    <row r="11" spans="1:8" x14ac:dyDescent="0.2">
      <c r="A11" s="53" t="s">
        <v>71</v>
      </c>
      <c r="B11" s="54" t="s">
        <v>64</v>
      </c>
      <c r="C11" s="98"/>
      <c r="D11" s="98"/>
      <c r="E11" s="98"/>
      <c r="F11" s="101">
        <v>250</v>
      </c>
      <c r="G11" s="98"/>
      <c r="H11" s="98"/>
    </row>
    <row r="12" spans="1:8" x14ac:dyDescent="0.2">
      <c r="A12" s="53"/>
      <c r="B12" s="54" t="s">
        <v>65</v>
      </c>
      <c r="C12" s="98"/>
      <c r="D12" s="98">
        <v>500</v>
      </c>
      <c r="E12" s="98"/>
      <c r="F12" s="101">
        <v>200</v>
      </c>
      <c r="G12" s="98"/>
      <c r="H12" s="98"/>
    </row>
    <row r="13" spans="1:8" x14ac:dyDescent="0.2">
      <c r="A13" s="56" t="s">
        <v>72</v>
      </c>
      <c r="B13" s="56"/>
      <c r="C13" s="86"/>
      <c r="D13" s="86">
        <v>500</v>
      </c>
      <c r="E13" s="86"/>
      <c r="F13" s="86">
        <v>450</v>
      </c>
      <c r="G13" s="86"/>
      <c r="H13" s="86"/>
    </row>
    <row r="14" spans="1:8" x14ac:dyDescent="0.2">
      <c r="A14" s="53" t="s">
        <v>73</v>
      </c>
      <c r="B14" s="54" t="s">
        <v>64</v>
      </c>
      <c r="C14" s="98">
        <v>765</v>
      </c>
      <c r="D14" s="98"/>
      <c r="E14" s="98"/>
      <c r="F14" s="101"/>
      <c r="G14" s="98"/>
      <c r="H14" s="98"/>
    </row>
    <row r="15" spans="1:8" x14ac:dyDescent="0.2">
      <c r="A15" s="56" t="s">
        <v>74</v>
      </c>
      <c r="B15" s="56"/>
      <c r="C15" s="86">
        <f>C14</f>
        <v>765</v>
      </c>
      <c r="D15" s="86"/>
      <c r="E15" s="86"/>
      <c r="F15" s="86"/>
      <c r="G15" s="86"/>
      <c r="H15" s="86"/>
    </row>
    <row r="16" spans="1:8" x14ac:dyDescent="0.2">
      <c r="A16" s="53"/>
      <c r="B16" s="54" t="s">
        <v>64</v>
      </c>
      <c r="C16" s="98">
        <v>252</v>
      </c>
      <c r="D16" s="98">
        <v>4.7</v>
      </c>
      <c r="E16" s="98">
        <v>1271.3900000000001</v>
      </c>
      <c r="F16" s="99">
        <v>5368872.3340052869</v>
      </c>
      <c r="G16" s="99">
        <v>252.09599999999998</v>
      </c>
      <c r="H16" s="98">
        <v>10122.780000000001</v>
      </c>
    </row>
    <row r="17" spans="1:8" x14ac:dyDescent="0.2">
      <c r="A17" s="53" t="s">
        <v>75</v>
      </c>
      <c r="B17" s="54" t="s">
        <v>65</v>
      </c>
      <c r="C17" s="98">
        <v>705.61</v>
      </c>
      <c r="D17" s="98"/>
      <c r="E17" s="98">
        <v>281.43</v>
      </c>
      <c r="F17" s="102"/>
      <c r="G17" s="102"/>
      <c r="H17" s="98">
        <v>1341.97</v>
      </c>
    </row>
    <row r="18" spans="1:8" x14ac:dyDescent="0.2">
      <c r="A18" s="56" t="s">
        <v>76</v>
      </c>
      <c r="B18" s="56"/>
      <c r="C18" s="96">
        <v>957.61</v>
      </c>
      <c r="D18" s="96">
        <v>4.7</v>
      </c>
      <c r="E18" s="96">
        <v>1552.8200000000002</v>
      </c>
      <c r="F18" s="89">
        <v>5368872.3340052869</v>
      </c>
      <c r="G18" s="89">
        <v>252.09599999999998</v>
      </c>
      <c r="H18" s="86">
        <v>11464.75</v>
      </c>
    </row>
    <row r="19" spans="1:8" x14ac:dyDescent="0.2">
      <c r="A19" s="53"/>
      <c r="B19" s="54" t="s">
        <v>64</v>
      </c>
      <c r="C19" s="98">
        <v>184</v>
      </c>
      <c r="D19" s="98"/>
      <c r="E19" s="98"/>
      <c r="F19" s="99">
        <v>475746.89781340526</v>
      </c>
      <c r="G19" s="99">
        <v>1798.508</v>
      </c>
      <c r="H19" s="98">
        <v>896.63</v>
      </c>
    </row>
    <row r="20" spans="1:8" x14ac:dyDescent="0.2">
      <c r="A20" s="53" t="s">
        <v>77</v>
      </c>
      <c r="B20" s="54" t="s">
        <v>65</v>
      </c>
      <c r="C20" s="98">
        <v>405</v>
      </c>
      <c r="D20" s="98"/>
      <c r="E20" s="98"/>
      <c r="F20" s="103"/>
      <c r="G20" s="104"/>
      <c r="H20" s="98">
        <v>327.10000000000002</v>
      </c>
    </row>
    <row r="21" spans="1:8" x14ac:dyDescent="0.2">
      <c r="A21" s="56" t="s">
        <v>78</v>
      </c>
      <c r="B21" s="56"/>
      <c r="C21" s="96">
        <f>C19+C20</f>
        <v>589</v>
      </c>
      <c r="D21" s="96"/>
      <c r="E21" s="96"/>
      <c r="F21" s="89">
        <f>F19</f>
        <v>475746.89781340526</v>
      </c>
      <c r="G21" s="89">
        <f>G19</f>
        <v>1798.508</v>
      </c>
      <c r="H21" s="86">
        <f>H19+H20</f>
        <v>1223.73</v>
      </c>
    </row>
    <row r="22" spans="1:8" x14ac:dyDescent="0.2">
      <c r="A22" s="53"/>
      <c r="B22" s="54" t="s">
        <v>64</v>
      </c>
      <c r="C22" s="98">
        <v>2130.6999999999998</v>
      </c>
      <c r="D22" s="98"/>
      <c r="E22" s="98">
        <v>7.5</v>
      </c>
      <c r="F22" s="98">
        <v>517064.60000000003</v>
      </c>
      <c r="G22" s="98">
        <v>212.6</v>
      </c>
      <c r="H22" s="98"/>
    </row>
    <row r="23" spans="1:8" x14ac:dyDescent="0.2">
      <c r="A23" s="53" t="s">
        <v>79</v>
      </c>
      <c r="B23" s="54" t="s">
        <v>65</v>
      </c>
      <c r="C23" s="98">
        <v>6392.5</v>
      </c>
      <c r="D23" s="98"/>
      <c r="E23" s="98">
        <v>22.5</v>
      </c>
      <c r="F23" s="98">
        <v>1551193.9</v>
      </c>
      <c r="G23" s="98">
        <v>637.5</v>
      </c>
      <c r="H23" s="98"/>
    </row>
    <row r="24" spans="1:8" x14ac:dyDescent="0.2">
      <c r="A24" s="56" t="s">
        <v>80</v>
      </c>
      <c r="B24" s="56"/>
      <c r="C24" s="86">
        <f>C22+C23</f>
        <v>8523.2000000000007</v>
      </c>
      <c r="D24" s="86"/>
      <c r="E24" s="86">
        <f t="shared" ref="E24:G24" si="0">E22+E23</f>
        <v>30</v>
      </c>
      <c r="F24" s="86">
        <f t="shared" si="0"/>
        <v>2068258.5</v>
      </c>
      <c r="G24" s="86">
        <f t="shared" si="0"/>
        <v>850.1</v>
      </c>
      <c r="H24" s="86"/>
    </row>
    <row r="25" spans="1:8" x14ac:dyDescent="0.2">
      <c r="A25" s="53" t="s">
        <v>69</v>
      </c>
      <c r="B25" s="54" t="s">
        <v>64</v>
      </c>
      <c r="C25" s="98">
        <v>434.6</v>
      </c>
      <c r="D25" s="98"/>
      <c r="E25" s="98"/>
      <c r="F25" s="101"/>
      <c r="G25" s="98">
        <v>170</v>
      </c>
      <c r="H25" s="98"/>
    </row>
    <row r="26" spans="1:8" x14ac:dyDescent="0.2">
      <c r="A26" s="56" t="s">
        <v>70</v>
      </c>
      <c r="B26" s="56"/>
      <c r="C26" s="86">
        <f>C25</f>
        <v>434.6</v>
      </c>
      <c r="D26" s="86"/>
      <c r="E26" s="86"/>
      <c r="F26" s="86"/>
      <c r="G26" s="86">
        <f>G25</f>
        <v>170</v>
      </c>
      <c r="H26" s="86"/>
    </row>
    <row r="27" spans="1:8" x14ac:dyDescent="0.2">
      <c r="A27" s="53"/>
      <c r="B27" s="54" t="s">
        <v>64</v>
      </c>
      <c r="C27" s="98">
        <v>434.92</v>
      </c>
      <c r="D27" s="98"/>
      <c r="E27" s="98">
        <v>335.19</v>
      </c>
      <c r="F27" s="101"/>
      <c r="G27" s="98"/>
      <c r="H27" s="98">
        <v>230.49</v>
      </c>
    </row>
    <row r="28" spans="1:8" x14ac:dyDescent="0.2">
      <c r="A28" s="53" t="s">
        <v>81</v>
      </c>
      <c r="B28" s="54" t="s">
        <v>65</v>
      </c>
      <c r="C28" s="98">
        <v>8480.25</v>
      </c>
      <c r="D28" s="98"/>
      <c r="E28" s="98">
        <v>50.28</v>
      </c>
      <c r="F28" s="101"/>
      <c r="G28" s="98"/>
      <c r="H28" s="98"/>
    </row>
    <row r="29" spans="1:8" x14ac:dyDescent="0.2">
      <c r="A29" s="56" t="s">
        <v>82</v>
      </c>
      <c r="B29" s="56"/>
      <c r="C29" s="86">
        <f>C27+C28</f>
        <v>8915.17</v>
      </c>
      <c r="D29" s="86"/>
      <c r="E29" s="86">
        <f>E27+E28</f>
        <v>385.47</v>
      </c>
      <c r="F29" s="86"/>
      <c r="G29" s="86"/>
      <c r="H29" s="86">
        <f>H27</f>
        <v>230.49</v>
      </c>
    </row>
    <row r="30" spans="1:8" x14ac:dyDescent="0.2">
      <c r="A30" s="53" t="s">
        <v>83</v>
      </c>
      <c r="B30" s="54" t="s">
        <v>65</v>
      </c>
      <c r="C30" s="98"/>
      <c r="D30" s="98">
        <v>10000</v>
      </c>
      <c r="E30" s="98"/>
      <c r="F30" s="101"/>
      <c r="G30" s="98"/>
      <c r="H30" s="98"/>
    </row>
    <row r="31" spans="1:8" x14ac:dyDescent="0.2">
      <c r="A31" s="56" t="s">
        <v>84</v>
      </c>
      <c r="B31" s="56"/>
      <c r="C31" s="86"/>
      <c r="D31" s="86">
        <f>D30</f>
        <v>10000</v>
      </c>
      <c r="E31" s="86"/>
      <c r="F31" s="86"/>
      <c r="G31" s="86"/>
      <c r="H31" s="86"/>
    </row>
    <row r="32" spans="1:8" x14ac:dyDescent="0.2">
      <c r="A32" s="53" t="s">
        <v>85</v>
      </c>
      <c r="B32" s="54" t="s">
        <v>64</v>
      </c>
      <c r="C32" s="98"/>
      <c r="D32" s="98"/>
      <c r="E32" s="98"/>
      <c r="F32" s="101">
        <v>20128</v>
      </c>
      <c r="G32" s="98"/>
      <c r="H32" s="98"/>
    </row>
    <row r="33" spans="1:8" x14ac:dyDescent="0.2">
      <c r="A33" s="56" t="s">
        <v>86</v>
      </c>
      <c r="B33" s="56"/>
      <c r="C33" s="86"/>
      <c r="D33" s="86"/>
      <c r="E33" s="86"/>
      <c r="F33" s="86">
        <f>F32</f>
        <v>20128</v>
      </c>
      <c r="G33" s="86"/>
      <c r="H33" s="86"/>
    </row>
    <row r="34" spans="1:8" x14ac:dyDescent="0.2">
      <c r="A34" s="53" t="s">
        <v>87</v>
      </c>
      <c r="B34" s="54" t="s">
        <v>64</v>
      </c>
      <c r="C34" s="98"/>
      <c r="D34" s="98"/>
      <c r="E34" s="98">
        <v>0.2</v>
      </c>
      <c r="F34" s="101"/>
      <c r="G34" s="98"/>
      <c r="H34" s="98">
        <v>39.03</v>
      </c>
    </row>
    <row r="35" spans="1:8" x14ac:dyDescent="0.2">
      <c r="A35" s="56" t="s">
        <v>88</v>
      </c>
      <c r="B35" s="56"/>
      <c r="C35" s="86"/>
      <c r="D35" s="86"/>
      <c r="E35" s="86">
        <v>0.2</v>
      </c>
      <c r="F35" s="86"/>
      <c r="G35" s="86"/>
      <c r="H35" s="86">
        <v>39.03</v>
      </c>
    </row>
    <row r="36" spans="1:8" x14ac:dyDescent="0.2">
      <c r="A36" s="68" t="s">
        <v>98</v>
      </c>
      <c r="B36" s="69"/>
      <c r="C36" s="92">
        <f>C35+C33+C31+C29+C26+C24+C21+C18+C15+C13+C10+C8</f>
        <v>49187.94</v>
      </c>
      <c r="D36" s="92">
        <f t="shared" ref="D36:H36" si="1">D35+D33+D31+D29+D26+D24+D21+D18+D15+D13+D10+D8</f>
        <v>10517.45</v>
      </c>
      <c r="E36" s="92">
        <f t="shared" si="1"/>
        <v>2074.7200000000003</v>
      </c>
      <c r="F36" s="92">
        <f t="shared" si="1"/>
        <v>10416379.813195905</v>
      </c>
      <c r="G36" s="92">
        <f t="shared" si="1"/>
        <v>6832.478986666667</v>
      </c>
      <c r="H36" s="92">
        <f t="shared" si="1"/>
        <v>13000.65</v>
      </c>
    </row>
    <row r="37" spans="1:8" x14ac:dyDescent="0.2">
      <c r="A37" s="39" t="s">
        <v>90</v>
      </c>
    </row>
    <row r="39" spans="1:8" x14ac:dyDescent="0.2">
      <c r="A39" s="27" t="s">
        <v>97</v>
      </c>
    </row>
    <row r="40" spans="1:8" x14ac:dyDescent="0.2">
      <c r="A40" s="25" t="s">
        <v>113</v>
      </c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H42" sqref="H42"/>
    </sheetView>
  </sheetViews>
  <sheetFormatPr baseColWidth="10" defaultColWidth="11.5703125" defaultRowHeight="12.75" x14ac:dyDescent="0.2"/>
  <cols>
    <col min="1" max="4" width="11.5703125" style="26"/>
    <col min="5" max="5" width="35.5703125" style="26" customWidth="1"/>
    <col min="6" max="6" width="14.28515625" style="26" customWidth="1"/>
    <col min="7" max="7" width="13" style="26" customWidth="1"/>
    <col min="8" max="16384" width="11.5703125" style="26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99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17.25" customHeight="1" thickBot="1" x14ac:dyDescent="0.25">
      <c r="A4" s="125" t="s">
        <v>55</v>
      </c>
      <c r="B4" s="48" t="s">
        <v>56</v>
      </c>
      <c r="C4" s="49" t="s">
        <v>57</v>
      </c>
      <c r="D4" s="49" t="s">
        <v>91</v>
      </c>
      <c r="E4" s="49" t="s">
        <v>103</v>
      </c>
      <c r="F4" s="49" t="s">
        <v>62</v>
      </c>
      <c r="G4" s="49" t="s">
        <v>102</v>
      </c>
      <c r="H4" s="83" t="s">
        <v>61</v>
      </c>
    </row>
    <row r="5" spans="1:8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42</v>
      </c>
      <c r="G5" s="52" t="s">
        <v>93</v>
      </c>
      <c r="H5" s="84" t="s">
        <v>93</v>
      </c>
    </row>
    <row r="6" spans="1:8" x14ac:dyDescent="0.2">
      <c r="A6" s="53" t="s">
        <v>63</v>
      </c>
      <c r="B6" s="54" t="s">
        <v>64</v>
      </c>
      <c r="C6" s="85">
        <v>584.46999999999991</v>
      </c>
      <c r="D6" s="85"/>
      <c r="E6" s="85">
        <v>60.870000000000005</v>
      </c>
      <c r="F6" s="85"/>
      <c r="G6" s="85"/>
      <c r="H6" s="85"/>
    </row>
    <row r="7" spans="1:8" x14ac:dyDescent="0.2">
      <c r="A7" s="53"/>
      <c r="B7" s="54" t="s">
        <v>65</v>
      </c>
      <c r="C7" s="85"/>
      <c r="D7" s="85"/>
      <c r="E7" s="85"/>
      <c r="F7" s="85"/>
      <c r="G7" s="85"/>
      <c r="H7" s="85"/>
    </row>
    <row r="8" spans="1:8" x14ac:dyDescent="0.2">
      <c r="A8" s="56" t="s">
        <v>66</v>
      </c>
      <c r="B8" s="56"/>
      <c r="C8" s="106">
        <v>36800</v>
      </c>
      <c r="D8" s="96"/>
      <c r="E8" s="96">
        <v>60.870000000000005</v>
      </c>
      <c r="F8" s="96"/>
      <c r="G8" s="96"/>
      <c r="H8" s="96"/>
    </row>
    <row r="9" spans="1:8" x14ac:dyDescent="0.2">
      <c r="A9" s="53" t="s">
        <v>67</v>
      </c>
      <c r="B9" s="54" t="s">
        <v>64</v>
      </c>
      <c r="C9" s="85"/>
      <c r="D9" s="85"/>
      <c r="E9" s="85">
        <v>0.01</v>
      </c>
      <c r="F9" s="85">
        <v>11.25</v>
      </c>
      <c r="G9" s="105">
        <v>1848505.5937802643</v>
      </c>
      <c r="H9" s="105">
        <v>3660.5663466666665</v>
      </c>
    </row>
    <row r="10" spans="1:8" x14ac:dyDescent="0.2">
      <c r="A10" s="56" t="s">
        <v>68</v>
      </c>
      <c r="B10" s="56"/>
      <c r="C10" s="96"/>
      <c r="D10" s="96"/>
      <c r="E10" s="96">
        <v>0.01</v>
      </c>
      <c r="F10" s="96">
        <v>11.25</v>
      </c>
      <c r="G10" s="89">
        <v>1848505.5937802643</v>
      </c>
      <c r="H10" s="89">
        <v>3660.5663466666665</v>
      </c>
    </row>
    <row r="11" spans="1:8" x14ac:dyDescent="0.2">
      <c r="A11" s="53" t="s">
        <v>73</v>
      </c>
      <c r="B11" s="54" t="s">
        <v>64</v>
      </c>
      <c r="C11" s="85">
        <v>67</v>
      </c>
      <c r="D11" s="85"/>
      <c r="E11" s="85"/>
      <c r="F11" s="85"/>
      <c r="G11" s="88"/>
      <c r="H11" s="97"/>
    </row>
    <row r="12" spans="1:8" x14ac:dyDescent="0.2">
      <c r="A12" s="56" t="s">
        <v>74</v>
      </c>
      <c r="B12" s="56"/>
      <c r="C12" s="96">
        <v>67</v>
      </c>
      <c r="D12" s="96"/>
      <c r="E12" s="96"/>
      <c r="F12" s="96"/>
      <c r="G12" s="96"/>
      <c r="H12" s="96"/>
    </row>
    <row r="13" spans="1:8" x14ac:dyDescent="0.2">
      <c r="A13" s="53"/>
      <c r="B13" s="54" t="s">
        <v>64</v>
      </c>
      <c r="C13" s="85">
        <v>104.8</v>
      </c>
      <c r="D13" s="85">
        <v>689.93000000000006</v>
      </c>
      <c r="E13" s="85">
        <v>565.5</v>
      </c>
      <c r="F13" s="85">
        <v>9423.77</v>
      </c>
      <c r="G13" s="105">
        <v>838644.79590945842</v>
      </c>
      <c r="H13" s="105">
        <v>2721.1733333333332</v>
      </c>
    </row>
    <row r="14" spans="1:8" x14ac:dyDescent="0.2">
      <c r="A14" s="53" t="s">
        <v>75</v>
      </c>
      <c r="B14" s="54" t="s">
        <v>65</v>
      </c>
      <c r="C14" s="85"/>
      <c r="D14" s="85"/>
      <c r="E14" s="85"/>
      <c r="F14" s="85"/>
      <c r="G14" s="85"/>
      <c r="H14" s="85"/>
    </row>
    <row r="15" spans="1:8" x14ac:dyDescent="0.2">
      <c r="A15" s="56" t="s">
        <v>76</v>
      </c>
      <c r="B15" s="56"/>
      <c r="C15" s="96">
        <v>104.8</v>
      </c>
      <c r="D15" s="96">
        <v>689.93000000000006</v>
      </c>
      <c r="E15" s="96">
        <v>565.5</v>
      </c>
      <c r="F15" s="106">
        <v>10355.791208800001</v>
      </c>
      <c r="G15" s="89">
        <v>838644.79590945842</v>
      </c>
      <c r="H15" s="89">
        <v>2721.1733333333332</v>
      </c>
    </row>
    <row r="16" spans="1:8" x14ac:dyDescent="0.2">
      <c r="A16" s="53"/>
      <c r="B16" s="54" t="s">
        <v>64</v>
      </c>
      <c r="C16" s="85">
        <v>466.25</v>
      </c>
      <c r="D16" s="85"/>
      <c r="E16" s="85"/>
      <c r="F16" s="85">
        <v>1156.6799999999998</v>
      </c>
      <c r="G16" s="105">
        <v>508730.0376602246</v>
      </c>
      <c r="H16" s="105">
        <v>1788.7079999999999</v>
      </c>
    </row>
    <row r="17" spans="1:8" x14ac:dyDescent="0.2">
      <c r="A17" s="53" t="s">
        <v>77</v>
      </c>
      <c r="B17" s="54" t="s">
        <v>65</v>
      </c>
      <c r="C17" s="85">
        <v>366.99</v>
      </c>
      <c r="D17" s="85"/>
      <c r="E17" s="85"/>
      <c r="F17" s="85">
        <v>396.9</v>
      </c>
      <c r="G17" s="85"/>
      <c r="H17" s="85"/>
    </row>
    <row r="18" spans="1:8" x14ac:dyDescent="0.2">
      <c r="A18" s="56" t="s">
        <v>78</v>
      </c>
      <c r="B18" s="56"/>
      <c r="C18" s="96">
        <v>833.24</v>
      </c>
      <c r="D18" s="96"/>
      <c r="E18" s="96"/>
      <c r="F18" s="96">
        <v>1553.58</v>
      </c>
      <c r="G18" s="89">
        <v>508730.0376602246</v>
      </c>
      <c r="H18" s="89">
        <v>1788.7079999999999</v>
      </c>
    </row>
    <row r="19" spans="1:8" x14ac:dyDescent="0.2">
      <c r="A19" s="53"/>
      <c r="B19" s="54" t="s">
        <v>64</v>
      </c>
      <c r="C19" s="85">
        <v>2110.6</v>
      </c>
      <c r="D19" s="85"/>
      <c r="E19" s="85">
        <v>4.2</v>
      </c>
      <c r="F19" s="85"/>
      <c r="G19" s="90">
        <v>4685498.2</v>
      </c>
      <c r="H19" s="97">
        <v>950</v>
      </c>
    </row>
    <row r="20" spans="1:8" x14ac:dyDescent="0.2">
      <c r="A20" s="53" t="s">
        <v>79</v>
      </c>
      <c r="B20" s="54" t="s">
        <v>65</v>
      </c>
      <c r="C20" s="85">
        <v>6331.8</v>
      </c>
      <c r="D20" s="85"/>
      <c r="E20" s="85">
        <v>12.8</v>
      </c>
      <c r="F20" s="85"/>
      <c r="G20" s="90">
        <v>14056495</v>
      </c>
      <c r="H20" s="97">
        <v>2850</v>
      </c>
    </row>
    <row r="21" spans="1:8" x14ac:dyDescent="0.2">
      <c r="A21" s="56" t="s">
        <v>80</v>
      </c>
      <c r="B21" s="56"/>
      <c r="C21" s="96">
        <v>8442.4</v>
      </c>
      <c r="D21" s="96"/>
      <c r="E21" s="96">
        <v>17</v>
      </c>
      <c r="F21" s="96"/>
      <c r="G21" s="96">
        <v>18741993.199999999</v>
      </c>
      <c r="H21" s="96">
        <v>3800</v>
      </c>
    </row>
    <row r="22" spans="1:8" x14ac:dyDescent="0.2">
      <c r="A22" s="53" t="s">
        <v>69</v>
      </c>
      <c r="B22" s="54" t="s">
        <v>64</v>
      </c>
      <c r="C22" s="85"/>
      <c r="D22" s="85"/>
      <c r="E22" s="85"/>
      <c r="F22" s="85"/>
      <c r="G22" s="88"/>
      <c r="H22" s="97">
        <v>86</v>
      </c>
    </row>
    <row r="23" spans="1:8" x14ac:dyDescent="0.2">
      <c r="A23" s="53"/>
      <c r="B23" s="54" t="s">
        <v>65</v>
      </c>
      <c r="C23" s="85">
        <v>50.27</v>
      </c>
      <c r="D23" s="85"/>
      <c r="E23" s="85"/>
      <c r="F23" s="85"/>
      <c r="G23" s="88"/>
      <c r="H23" s="97"/>
    </row>
    <row r="24" spans="1:8" x14ac:dyDescent="0.2">
      <c r="A24" s="56" t="s">
        <v>70</v>
      </c>
      <c r="B24" s="56"/>
      <c r="C24" s="96">
        <v>50.27</v>
      </c>
      <c r="D24" s="96"/>
      <c r="E24" s="96"/>
      <c r="F24" s="96"/>
      <c r="G24" s="96"/>
      <c r="H24" s="96">
        <v>86</v>
      </c>
    </row>
    <row r="25" spans="1:8" x14ac:dyDescent="0.2">
      <c r="A25" s="53"/>
      <c r="B25" s="54" t="s">
        <v>64</v>
      </c>
      <c r="C25" s="85">
        <v>822.90000000000009</v>
      </c>
      <c r="D25" s="85"/>
      <c r="E25" s="85">
        <v>216.86</v>
      </c>
      <c r="F25" s="85">
        <v>315.22000000000003</v>
      </c>
      <c r="G25" s="88"/>
      <c r="H25" s="97"/>
    </row>
    <row r="26" spans="1:8" x14ac:dyDescent="0.2">
      <c r="A26" s="53" t="s">
        <v>81</v>
      </c>
      <c r="B26" s="54" t="s">
        <v>65</v>
      </c>
      <c r="C26" s="85">
        <v>9378.4500000000007</v>
      </c>
      <c r="D26" s="85"/>
      <c r="E26" s="85"/>
      <c r="F26" s="85">
        <v>10</v>
      </c>
      <c r="G26" s="88"/>
      <c r="H26" s="97"/>
    </row>
    <row r="27" spans="1:8" x14ac:dyDescent="0.2">
      <c r="A27" s="56" t="s">
        <v>82</v>
      </c>
      <c r="B27" s="56"/>
      <c r="C27" s="96">
        <v>10201.35</v>
      </c>
      <c r="D27" s="96"/>
      <c r="E27" s="96">
        <v>216.86</v>
      </c>
      <c r="F27" s="96">
        <v>325.22000000000003</v>
      </c>
      <c r="G27" s="96"/>
      <c r="H27" s="96"/>
    </row>
    <row r="28" spans="1:8" x14ac:dyDescent="0.2">
      <c r="A28" s="53" t="s">
        <v>83</v>
      </c>
      <c r="B28" s="54" t="s">
        <v>65</v>
      </c>
      <c r="C28" s="85"/>
      <c r="D28" s="85">
        <v>9815</v>
      </c>
      <c r="E28" s="85"/>
      <c r="F28" s="85"/>
      <c r="G28" s="88"/>
      <c r="H28" s="97"/>
    </row>
    <row r="29" spans="1:8" x14ac:dyDescent="0.2">
      <c r="A29" s="56" t="s">
        <v>84</v>
      </c>
      <c r="B29" s="56"/>
      <c r="C29" s="96"/>
      <c r="D29" s="96">
        <v>9815</v>
      </c>
      <c r="E29" s="96"/>
      <c r="F29" s="96"/>
      <c r="G29" s="96"/>
      <c r="H29" s="96"/>
    </row>
    <row r="30" spans="1:8" x14ac:dyDescent="0.2">
      <c r="A30" s="53" t="s">
        <v>85</v>
      </c>
      <c r="B30" s="54" t="s">
        <v>64</v>
      </c>
      <c r="C30" s="85"/>
      <c r="D30" s="85"/>
      <c r="E30" s="85"/>
      <c r="F30" s="85"/>
      <c r="G30" s="90">
        <v>31992</v>
      </c>
      <c r="H30" s="97"/>
    </row>
    <row r="31" spans="1:8" x14ac:dyDescent="0.2">
      <c r="A31" s="56" t="s">
        <v>86</v>
      </c>
      <c r="B31" s="56"/>
      <c r="C31" s="96"/>
      <c r="D31" s="96"/>
      <c r="E31" s="96"/>
      <c r="F31" s="96"/>
      <c r="G31" s="96">
        <v>31992</v>
      </c>
      <c r="H31" s="96"/>
    </row>
    <row r="32" spans="1:8" x14ac:dyDescent="0.2">
      <c r="A32" s="53" t="s">
        <v>87</v>
      </c>
      <c r="B32" s="54" t="s">
        <v>64</v>
      </c>
      <c r="C32" s="85"/>
      <c r="D32" s="85"/>
      <c r="E32" s="85">
        <v>0.5</v>
      </c>
      <c r="F32" s="85"/>
      <c r="G32" s="88"/>
      <c r="H32" s="97"/>
    </row>
    <row r="33" spans="1:8" x14ac:dyDescent="0.2">
      <c r="A33" s="56" t="s">
        <v>88</v>
      </c>
      <c r="B33" s="56"/>
      <c r="C33" s="96"/>
      <c r="D33" s="96"/>
      <c r="E33" s="96">
        <f>E32</f>
        <v>0.5</v>
      </c>
      <c r="F33" s="96"/>
      <c r="G33" s="96"/>
      <c r="H33" s="96"/>
    </row>
    <row r="34" spans="1:8" x14ac:dyDescent="0.2">
      <c r="A34" s="68" t="s">
        <v>98</v>
      </c>
      <c r="B34" s="69"/>
      <c r="C34" s="92">
        <f>C33+C31+C29+C27+C24+C21+C18+C15+C12+C10+C8</f>
        <v>56499.06</v>
      </c>
      <c r="D34" s="92">
        <f t="shared" ref="D34:H34" si="0">D33+D31+D29+D27+D24+D21+D18+D15+D12+D10+D8</f>
        <v>10504.93</v>
      </c>
      <c r="E34" s="92">
        <f t="shared" si="0"/>
        <v>860.74</v>
      </c>
      <c r="F34" s="92">
        <f>F33+F31+F29+F27+F24+F21+F18+F15+F12+F10+F8</f>
        <v>12245.8412088</v>
      </c>
      <c r="G34" s="92">
        <f t="shared" si="0"/>
        <v>21969865.627349947</v>
      </c>
      <c r="H34" s="92">
        <f t="shared" si="0"/>
        <v>12056.447679999999</v>
      </c>
    </row>
    <row r="35" spans="1:8" x14ac:dyDescent="0.2">
      <c r="A35" s="39" t="s">
        <v>100</v>
      </c>
    </row>
    <row r="36" spans="1:8" x14ac:dyDescent="0.2">
      <c r="A36" s="23" t="s">
        <v>114</v>
      </c>
    </row>
    <row r="37" spans="1:8" x14ac:dyDescent="0.2">
      <c r="A37" s="27" t="s">
        <v>101</v>
      </c>
    </row>
    <row r="39" spans="1:8" x14ac:dyDescent="0.2">
      <c r="C39" s="28"/>
      <c r="D39" s="29"/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F38" sqref="F38"/>
    </sheetView>
  </sheetViews>
  <sheetFormatPr baseColWidth="10" defaultRowHeight="12.75" x14ac:dyDescent="0.2"/>
  <cols>
    <col min="1" max="1" width="20.140625" customWidth="1"/>
    <col min="5" max="5" width="34.28515625" customWidth="1"/>
    <col min="6" max="6" width="14.28515625" customWidth="1"/>
    <col min="7" max="7" width="13" customWidth="1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104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16.5" customHeight="1" thickBot="1" x14ac:dyDescent="0.25">
      <c r="A4" s="125" t="s">
        <v>55</v>
      </c>
      <c r="B4" s="48" t="s">
        <v>56</v>
      </c>
      <c r="C4" s="49" t="s">
        <v>57</v>
      </c>
      <c r="D4" s="49" t="s">
        <v>91</v>
      </c>
      <c r="E4" s="49" t="s">
        <v>103</v>
      </c>
      <c r="F4" s="49" t="s">
        <v>62</v>
      </c>
      <c r="G4" s="49" t="s">
        <v>102</v>
      </c>
      <c r="H4" s="49" t="s">
        <v>61</v>
      </c>
    </row>
    <row r="5" spans="1:8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42</v>
      </c>
      <c r="G5" s="52" t="s">
        <v>93</v>
      </c>
      <c r="H5" s="52" t="s">
        <v>93</v>
      </c>
    </row>
    <row r="6" spans="1:8" x14ac:dyDescent="0.2">
      <c r="A6" s="53" t="s">
        <v>63</v>
      </c>
      <c r="B6" s="54" t="s">
        <v>64</v>
      </c>
      <c r="C6" s="85">
        <v>676.17000000000007</v>
      </c>
      <c r="D6" s="85"/>
      <c r="E6" s="85">
        <v>97.3</v>
      </c>
      <c r="F6" s="85"/>
      <c r="G6" s="85"/>
      <c r="H6" s="85"/>
    </row>
    <row r="7" spans="1:8" x14ac:dyDescent="0.2">
      <c r="A7" s="56" t="s">
        <v>66</v>
      </c>
      <c r="B7" s="56"/>
      <c r="C7" s="57">
        <v>26677.479999999996</v>
      </c>
      <c r="D7" s="96"/>
      <c r="E7" s="96">
        <v>97.3</v>
      </c>
      <c r="F7" s="96"/>
      <c r="G7" s="96"/>
      <c r="H7" s="96"/>
    </row>
    <row r="8" spans="1:8" x14ac:dyDescent="0.2">
      <c r="A8" s="53" t="s">
        <v>67</v>
      </c>
      <c r="B8" s="54" t="s">
        <v>64</v>
      </c>
      <c r="C8" s="85"/>
      <c r="D8" s="85"/>
      <c r="E8" s="85"/>
      <c r="F8" s="85">
        <v>12.5</v>
      </c>
      <c r="G8" s="87">
        <v>1950723.9703055213</v>
      </c>
      <c r="H8" s="87">
        <v>4053.9800000000005</v>
      </c>
    </row>
    <row r="9" spans="1:8" x14ac:dyDescent="0.2">
      <c r="A9" s="56" t="s">
        <v>68</v>
      </c>
      <c r="B9" s="56"/>
      <c r="C9" s="96"/>
      <c r="D9" s="96"/>
      <c r="E9" s="96"/>
      <c r="F9" s="96">
        <v>12.5</v>
      </c>
      <c r="G9" s="89">
        <v>1950723.9703055213</v>
      </c>
      <c r="H9" s="89">
        <v>4053.9800000000005</v>
      </c>
    </row>
    <row r="10" spans="1:8" x14ac:dyDescent="0.2">
      <c r="A10" s="53"/>
      <c r="B10" s="54" t="s">
        <v>64</v>
      </c>
      <c r="C10" s="85">
        <v>1.1000000000000001</v>
      </c>
      <c r="D10" s="85">
        <v>690</v>
      </c>
      <c r="E10" s="85">
        <v>387.81</v>
      </c>
      <c r="F10" s="85">
        <v>8080.420000000001</v>
      </c>
      <c r="G10" s="87">
        <v>4816792.8692525867</v>
      </c>
      <c r="H10" s="87">
        <v>126.77000000000001</v>
      </c>
    </row>
    <row r="11" spans="1:8" x14ac:dyDescent="0.2">
      <c r="A11" s="53" t="s">
        <v>75</v>
      </c>
      <c r="B11" s="54" t="s">
        <v>65</v>
      </c>
      <c r="C11" s="85">
        <v>264</v>
      </c>
      <c r="D11" s="85"/>
      <c r="E11" s="85">
        <v>108.04</v>
      </c>
      <c r="F11" s="85">
        <v>1045.94</v>
      </c>
      <c r="G11" s="85"/>
      <c r="H11" s="85"/>
    </row>
    <row r="12" spans="1:8" x14ac:dyDescent="0.2">
      <c r="A12" s="56" t="s">
        <v>76</v>
      </c>
      <c r="B12" s="56"/>
      <c r="C12" s="96">
        <v>265.10000000000002</v>
      </c>
      <c r="D12" s="96">
        <v>690</v>
      </c>
      <c r="E12" s="96">
        <v>495.85</v>
      </c>
      <c r="F12" s="96">
        <v>9126.36</v>
      </c>
      <c r="G12" s="89">
        <v>4816792.8692525867</v>
      </c>
      <c r="H12" s="89">
        <v>126.77000000000001</v>
      </c>
    </row>
    <row r="13" spans="1:8" x14ac:dyDescent="0.2">
      <c r="A13" s="53"/>
      <c r="B13" s="54" t="s">
        <v>64</v>
      </c>
      <c r="C13" s="85">
        <v>113</v>
      </c>
      <c r="D13" s="85"/>
      <c r="E13" s="85"/>
      <c r="F13" s="85">
        <v>1170.44</v>
      </c>
      <c r="G13" s="87">
        <v>540581.46474066423</v>
      </c>
      <c r="H13" s="87">
        <v>1691.1080000000002</v>
      </c>
    </row>
    <row r="14" spans="1:8" x14ac:dyDescent="0.2">
      <c r="A14" s="53" t="s">
        <v>77</v>
      </c>
      <c r="B14" s="54" t="s">
        <v>65</v>
      </c>
      <c r="C14" s="85">
        <v>457.38</v>
      </c>
      <c r="D14" s="85"/>
      <c r="E14" s="85"/>
      <c r="F14" s="85">
        <v>306.5</v>
      </c>
      <c r="G14" s="85"/>
      <c r="H14" s="85"/>
    </row>
    <row r="15" spans="1:8" x14ac:dyDescent="0.2">
      <c r="A15" s="56" t="s">
        <v>78</v>
      </c>
      <c r="B15" s="56"/>
      <c r="C15" s="96">
        <v>570.38</v>
      </c>
      <c r="D15" s="96"/>
      <c r="E15" s="96"/>
      <c r="F15" s="96">
        <v>1476.94</v>
      </c>
      <c r="G15" s="89">
        <v>540581.46474066423</v>
      </c>
      <c r="H15" s="89">
        <v>1691.1080000000002</v>
      </c>
    </row>
    <row r="16" spans="1:8" x14ac:dyDescent="0.2">
      <c r="A16" s="53"/>
      <c r="B16" s="54" t="s">
        <v>64</v>
      </c>
      <c r="C16" s="85">
        <v>2002</v>
      </c>
      <c r="D16" s="85"/>
      <c r="E16" s="85">
        <v>7</v>
      </c>
      <c r="F16" s="85"/>
      <c r="G16" s="98">
        <v>948084.8</v>
      </c>
      <c r="H16" s="97">
        <v>537.5</v>
      </c>
    </row>
    <row r="17" spans="1:8" x14ac:dyDescent="0.2">
      <c r="A17" s="53" t="s">
        <v>79</v>
      </c>
      <c r="B17" s="54" t="s">
        <v>65</v>
      </c>
      <c r="C17" s="85">
        <v>6005.9</v>
      </c>
      <c r="D17" s="85"/>
      <c r="E17" s="85">
        <v>21</v>
      </c>
      <c r="F17" s="85"/>
      <c r="G17" s="98">
        <v>2847254.1999999997</v>
      </c>
      <c r="H17" s="97">
        <v>1612.6</v>
      </c>
    </row>
    <row r="18" spans="1:8" x14ac:dyDescent="0.2">
      <c r="A18" s="56" t="s">
        <v>80</v>
      </c>
      <c r="B18" s="56"/>
      <c r="C18" s="96">
        <v>8007.9</v>
      </c>
      <c r="D18" s="96"/>
      <c r="E18" s="96">
        <v>28</v>
      </c>
      <c r="F18" s="96"/>
      <c r="G18" s="96">
        <v>3795339</v>
      </c>
      <c r="H18" s="96">
        <v>2150.1</v>
      </c>
    </row>
    <row r="19" spans="1:8" x14ac:dyDescent="0.2">
      <c r="A19" s="53" t="s">
        <v>69</v>
      </c>
      <c r="B19" s="54" t="s">
        <v>64</v>
      </c>
      <c r="C19" s="85"/>
      <c r="D19" s="85"/>
      <c r="E19" s="85"/>
      <c r="F19" s="85"/>
      <c r="G19" s="98"/>
      <c r="H19" s="97">
        <v>33</v>
      </c>
    </row>
    <row r="20" spans="1:8" x14ac:dyDescent="0.2">
      <c r="A20" s="53"/>
      <c r="B20" s="54" t="s">
        <v>65</v>
      </c>
      <c r="C20" s="85">
        <v>0.21</v>
      </c>
      <c r="D20" s="85"/>
      <c r="E20" s="85"/>
      <c r="F20" s="85"/>
      <c r="G20" s="98"/>
      <c r="H20" s="97"/>
    </row>
    <row r="21" spans="1:8" x14ac:dyDescent="0.2">
      <c r="A21" s="56" t="s">
        <v>70</v>
      </c>
      <c r="B21" s="56"/>
      <c r="C21" s="96">
        <v>0.21</v>
      </c>
      <c r="D21" s="96"/>
      <c r="E21" s="96"/>
      <c r="F21" s="96"/>
      <c r="G21" s="96"/>
      <c r="H21" s="96">
        <v>33</v>
      </c>
    </row>
    <row r="22" spans="1:8" x14ac:dyDescent="0.2">
      <c r="A22" s="53"/>
      <c r="B22" s="54" t="s">
        <v>64</v>
      </c>
      <c r="C22" s="85">
        <v>43.289999999999992</v>
      </c>
      <c r="D22" s="85"/>
      <c r="E22" s="85">
        <v>718.28</v>
      </c>
      <c r="F22" s="85">
        <v>152.71</v>
      </c>
      <c r="G22" s="98"/>
      <c r="H22" s="97"/>
    </row>
    <row r="23" spans="1:8" x14ac:dyDescent="0.2">
      <c r="A23" s="53" t="s">
        <v>81</v>
      </c>
      <c r="B23" s="54" t="s">
        <v>65</v>
      </c>
      <c r="C23" s="85">
        <v>8910.98</v>
      </c>
      <c r="D23" s="85"/>
      <c r="E23" s="85">
        <v>61.44</v>
      </c>
      <c r="F23" s="85"/>
      <c r="G23" s="98"/>
      <c r="H23" s="97"/>
    </row>
    <row r="24" spans="1:8" x14ac:dyDescent="0.2">
      <c r="A24" s="56" t="s">
        <v>82</v>
      </c>
      <c r="B24" s="56"/>
      <c r="C24" s="96">
        <v>8954.27</v>
      </c>
      <c r="D24" s="96"/>
      <c r="E24" s="96">
        <v>779.72</v>
      </c>
      <c r="F24" s="96">
        <v>152.71</v>
      </c>
      <c r="G24" s="96"/>
      <c r="H24" s="96"/>
    </row>
    <row r="25" spans="1:8" x14ac:dyDescent="0.2">
      <c r="A25" s="53" t="s">
        <v>83</v>
      </c>
      <c r="B25" s="54" t="s">
        <v>65</v>
      </c>
      <c r="C25" s="85"/>
      <c r="D25" s="85">
        <v>10375</v>
      </c>
      <c r="E25" s="85"/>
      <c r="F25" s="85"/>
      <c r="G25" s="98"/>
      <c r="H25" s="97"/>
    </row>
    <row r="26" spans="1:8" x14ac:dyDescent="0.2">
      <c r="A26" s="56" t="s">
        <v>84</v>
      </c>
      <c r="B26" s="56"/>
      <c r="C26" s="96"/>
      <c r="D26" s="96">
        <v>10375</v>
      </c>
      <c r="E26" s="96"/>
      <c r="F26" s="96"/>
      <c r="G26" s="96"/>
      <c r="H26" s="96"/>
    </row>
    <row r="27" spans="1:8" x14ac:dyDescent="0.2">
      <c r="A27" s="53" t="s">
        <v>85</v>
      </c>
      <c r="B27" s="54" t="s">
        <v>64</v>
      </c>
      <c r="C27" s="85"/>
      <c r="D27" s="85"/>
      <c r="E27" s="85"/>
      <c r="F27" s="85"/>
      <c r="G27" s="98">
        <v>31115.31</v>
      </c>
      <c r="H27" s="97"/>
    </row>
    <row r="28" spans="1:8" x14ac:dyDescent="0.2">
      <c r="A28" s="56" t="s">
        <v>86</v>
      </c>
      <c r="B28" s="56"/>
      <c r="C28" s="96"/>
      <c r="D28" s="96"/>
      <c r="E28" s="96"/>
      <c r="F28" s="96"/>
      <c r="G28" s="96">
        <v>31115.31</v>
      </c>
      <c r="H28" s="96"/>
    </row>
    <row r="29" spans="1:8" x14ac:dyDescent="0.2">
      <c r="A29" s="53" t="s">
        <v>87</v>
      </c>
      <c r="B29" s="54" t="s">
        <v>64</v>
      </c>
      <c r="C29" s="85"/>
      <c r="D29" s="85"/>
      <c r="E29" s="85">
        <v>0.09</v>
      </c>
      <c r="F29" s="85"/>
      <c r="G29" s="98"/>
      <c r="H29" s="97"/>
    </row>
    <row r="30" spans="1:8" x14ac:dyDescent="0.2">
      <c r="A30" s="56" t="s">
        <v>88</v>
      </c>
      <c r="B30" s="56"/>
      <c r="C30" s="96"/>
      <c r="D30" s="96"/>
      <c r="E30" s="96">
        <v>0.09</v>
      </c>
      <c r="F30" s="96"/>
      <c r="G30" s="96"/>
      <c r="H30" s="96"/>
    </row>
    <row r="31" spans="1:8" x14ac:dyDescent="0.2">
      <c r="A31" s="68" t="s">
        <v>98</v>
      </c>
      <c r="B31" s="69"/>
      <c r="C31" s="92">
        <f t="shared" ref="C31:H31" si="0">C30+C28+C26+C24+C21+C18+C15+C12+C9+C7</f>
        <v>44475.34</v>
      </c>
      <c r="D31" s="92">
        <f t="shared" si="0"/>
        <v>11065</v>
      </c>
      <c r="E31" s="92">
        <f t="shared" si="0"/>
        <v>1400.96</v>
      </c>
      <c r="F31" s="92">
        <f t="shared" si="0"/>
        <v>10768.51</v>
      </c>
      <c r="G31" s="92">
        <f t="shared" si="0"/>
        <v>11134552.614298772</v>
      </c>
      <c r="H31" s="92">
        <f t="shared" si="0"/>
        <v>8054.9580000000005</v>
      </c>
    </row>
    <row r="32" spans="1:8" x14ac:dyDescent="0.2">
      <c r="A32" s="39" t="s">
        <v>100</v>
      </c>
    </row>
    <row r="33" spans="1:1" x14ac:dyDescent="0.2">
      <c r="A33" s="23" t="s">
        <v>114</v>
      </c>
    </row>
    <row r="34" spans="1:1" x14ac:dyDescent="0.2">
      <c r="A34" s="24"/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F34" sqref="F34"/>
    </sheetView>
  </sheetViews>
  <sheetFormatPr baseColWidth="10" defaultRowHeight="12.75" x14ac:dyDescent="0.2"/>
  <cols>
    <col min="1" max="1" width="25.42578125" customWidth="1"/>
    <col min="5" max="5" width="35.85546875" customWidth="1"/>
    <col min="6" max="6" width="14.28515625" customWidth="1"/>
    <col min="7" max="7" width="13" customWidth="1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105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19.5" customHeight="1" thickBot="1" x14ac:dyDescent="0.25">
      <c r="A4" s="125" t="s">
        <v>55</v>
      </c>
      <c r="B4" s="48" t="s">
        <v>56</v>
      </c>
      <c r="C4" s="49" t="s">
        <v>57</v>
      </c>
      <c r="D4" s="49" t="s">
        <v>91</v>
      </c>
      <c r="E4" s="49" t="s">
        <v>103</v>
      </c>
      <c r="F4" s="49" t="s">
        <v>62</v>
      </c>
      <c r="G4" s="49" t="s">
        <v>102</v>
      </c>
      <c r="H4" s="83" t="s">
        <v>61</v>
      </c>
    </row>
    <row r="5" spans="1:8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42</v>
      </c>
      <c r="G5" s="52" t="s">
        <v>93</v>
      </c>
      <c r="H5" s="84" t="s">
        <v>93</v>
      </c>
    </row>
    <row r="6" spans="1:8" x14ac:dyDescent="0.2">
      <c r="A6" s="53" t="s">
        <v>63</v>
      </c>
      <c r="B6" s="54" t="s">
        <v>64</v>
      </c>
      <c r="C6" s="85">
        <v>594.92999999999995</v>
      </c>
      <c r="D6" s="85"/>
      <c r="E6" s="85">
        <v>37.020000000000003</v>
      </c>
      <c r="F6" s="85"/>
      <c r="G6" s="85"/>
      <c r="H6" s="85"/>
    </row>
    <row r="7" spans="1:8" x14ac:dyDescent="0.2">
      <c r="A7" s="56" t="s">
        <v>66</v>
      </c>
      <c r="B7" s="56"/>
      <c r="C7" s="107">
        <v>35000</v>
      </c>
      <c r="D7" s="86"/>
      <c r="E7" s="86">
        <v>37.020000000000003</v>
      </c>
      <c r="F7" s="86"/>
      <c r="G7" s="86"/>
      <c r="H7" s="86"/>
    </row>
    <row r="8" spans="1:8" x14ac:dyDescent="0.2">
      <c r="A8" s="53" t="s">
        <v>67</v>
      </c>
      <c r="B8" s="54" t="s">
        <v>64</v>
      </c>
      <c r="C8" s="85"/>
      <c r="D8" s="85"/>
      <c r="E8" s="85"/>
      <c r="F8" s="85">
        <v>4.5</v>
      </c>
      <c r="G8" s="87">
        <v>2359797.9871410634</v>
      </c>
      <c r="H8" s="87">
        <v>3769.5000000000005</v>
      </c>
    </row>
    <row r="9" spans="1:8" x14ac:dyDescent="0.2">
      <c r="A9" s="56" t="s">
        <v>68</v>
      </c>
      <c r="B9" s="56"/>
      <c r="C9" s="86"/>
      <c r="D9" s="86"/>
      <c r="E9" s="86"/>
      <c r="F9" s="86">
        <v>4.5</v>
      </c>
      <c r="G9" s="89">
        <v>2359797.9871410634</v>
      </c>
      <c r="H9" s="89">
        <v>3769.5000000000005</v>
      </c>
    </row>
    <row r="10" spans="1:8" x14ac:dyDescent="0.2">
      <c r="A10" s="53"/>
      <c r="B10" s="54" t="s">
        <v>64</v>
      </c>
      <c r="C10" s="85">
        <v>7.2</v>
      </c>
      <c r="D10" s="85">
        <v>505.9</v>
      </c>
      <c r="E10" s="85">
        <v>126.9</v>
      </c>
      <c r="F10" s="85">
        <v>7892.06</v>
      </c>
      <c r="G10" s="105">
        <v>4579242.1905421251</v>
      </c>
      <c r="H10" s="105">
        <v>219.73000000000002</v>
      </c>
    </row>
    <row r="11" spans="1:8" x14ac:dyDescent="0.2">
      <c r="A11" s="53" t="s">
        <v>75</v>
      </c>
      <c r="B11" s="54" t="s">
        <v>65</v>
      </c>
      <c r="C11" s="85">
        <v>145.69999999999999</v>
      </c>
      <c r="D11" s="85"/>
      <c r="E11" s="85">
        <v>205.79000000000002</v>
      </c>
      <c r="F11" s="85">
        <v>2115.0700000000002</v>
      </c>
      <c r="G11" s="85"/>
      <c r="H11" s="85"/>
    </row>
    <row r="12" spans="1:8" x14ac:dyDescent="0.2">
      <c r="A12" s="56" t="s">
        <v>76</v>
      </c>
      <c r="B12" s="56"/>
      <c r="C12" s="86">
        <v>152.89999999999998</v>
      </c>
      <c r="D12" s="86">
        <v>505.9</v>
      </c>
      <c r="E12" s="86">
        <v>332.69000000000005</v>
      </c>
      <c r="F12" s="86">
        <v>10007.130000000001</v>
      </c>
      <c r="G12" s="89">
        <v>4579242.1905421251</v>
      </c>
      <c r="H12" s="89">
        <v>219.73000000000002</v>
      </c>
    </row>
    <row r="13" spans="1:8" x14ac:dyDescent="0.2">
      <c r="A13" s="53"/>
      <c r="B13" s="54" t="s">
        <v>64</v>
      </c>
      <c r="C13" s="85"/>
      <c r="D13" s="85"/>
      <c r="E13" s="85"/>
      <c r="F13" s="85">
        <v>706.18</v>
      </c>
      <c r="G13" s="105">
        <v>243972.12325885947</v>
      </c>
      <c r="H13" s="105">
        <v>1324.4043917293234</v>
      </c>
    </row>
    <row r="14" spans="1:8" x14ac:dyDescent="0.2">
      <c r="A14" s="53" t="s">
        <v>77</v>
      </c>
      <c r="B14" s="54" t="s">
        <v>65</v>
      </c>
      <c r="C14" s="85">
        <v>1197</v>
      </c>
      <c r="D14" s="85"/>
      <c r="E14" s="85"/>
      <c r="F14" s="85">
        <v>298.60000000000002</v>
      </c>
      <c r="G14" s="85"/>
      <c r="H14" s="85"/>
    </row>
    <row r="15" spans="1:8" x14ac:dyDescent="0.2">
      <c r="A15" s="56" t="s">
        <v>78</v>
      </c>
      <c r="B15" s="56"/>
      <c r="C15" s="96">
        <v>1197</v>
      </c>
      <c r="D15" s="96"/>
      <c r="E15" s="96"/>
      <c r="F15" s="96">
        <v>1004.78</v>
      </c>
      <c r="G15" s="89">
        <v>243972.12325885947</v>
      </c>
      <c r="H15" s="89">
        <v>1324.4043917293234</v>
      </c>
    </row>
    <row r="16" spans="1:8" x14ac:dyDescent="0.2">
      <c r="A16" s="53"/>
      <c r="B16" s="54" t="s">
        <v>64</v>
      </c>
      <c r="C16" s="85">
        <v>1758.5</v>
      </c>
      <c r="D16" s="85"/>
      <c r="E16" s="85">
        <v>7</v>
      </c>
      <c r="F16" s="85"/>
      <c r="G16" s="90">
        <v>951201</v>
      </c>
      <c r="H16" s="97">
        <v>912.59999999999991</v>
      </c>
    </row>
    <row r="17" spans="1:8" x14ac:dyDescent="0.2">
      <c r="A17" s="53" t="s">
        <v>79</v>
      </c>
      <c r="B17" s="54" t="s">
        <v>65</v>
      </c>
      <c r="C17" s="85">
        <v>5275.7</v>
      </c>
      <c r="D17" s="85"/>
      <c r="E17" s="85">
        <v>21</v>
      </c>
      <c r="F17" s="85"/>
      <c r="G17" s="90">
        <v>2853602.7</v>
      </c>
      <c r="H17" s="97">
        <v>2737.5</v>
      </c>
    </row>
    <row r="18" spans="1:8" x14ac:dyDescent="0.2">
      <c r="A18" s="56" t="s">
        <v>80</v>
      </c>
      <c r="B18" s="56"/>
      <c r="C18" s="96">
        <v>7034.2000000000007</v>
      </c>
      <c r="D18" s="96"/>
      <c r="E18" s="96">
        <v>28</v>
      </c>
      <c r="F18" s="96"/>
      <c r="G18" s="96">
        <v>3804803.7</v>
      </c>
      <c r="H18" s="96">
        <v>3650.1</v>
      </c>
    </row>
    <row r="19" spans="1:8" x14ac:dyDescent="0.2">
      <c r="A19" s="53" t="s">
        <v>69</v>
      </c>
      <c r="B19" s="54" t="s">
        <v>64</v>
      </c>
      <c r="C19" s="85"/>
      <c r="D19" s="85"/>
      <c r="E19" s="85"/>
      <c r="F19" s="85"/>
      <c r="G19" s="88"/>
      <c r="H19" s="97">
        <v>75</v>
      </c>
    </row>
    <row r="20" spans="1:8" x14ac:dyDescent="0.2">
      <c r="A20" s="53"/>
      <c r="B20" s="54" t="s">
        <v>65</v>
      </c>
      <c r="C20" s="85">
        <v>168.81</v>
      </c>
      <c r="D20" s="85"/>
      <c r="E20" s="85"/>
      <c r="F20" s="85"/>
      <c r="G20" s="90">
        <v>30</v>
      </c>
      <c r="H20" s="97">
        <v>24.83</v>
      </c>
    </row>
    <row r="21" spans="1:8" x14ac:dyDescent="0.2">
      <c r="A21" s="56" t="s">
        <v>70</v>
      </c>
      <c r="B21" s="56"/>
      <c r="C21" s="96">
        <v>168.81</v>
      </c>
      <c r="D21" s="96"/>
      <c r="E21" s="96"/>
      <c r="F21" s="96"/>
      <c r="G21" s="96">
        <v>30</v>
      </c>
      <c r="H21" s="96">
        <v>99.83</v>
      </c>
    </row>
    <row r="22" spans="1:8" x14ac:dyDescent="0.2">
      <c r="A22" s="53"/>
      <c r="B22" s="54" t="s">
        <v>64</v>
      </c>
      <c r="C22" s="85">
        <v>34.67</v>
      </c>
      <c r="D22" s="85"/>
      <c r="E22" s="85">
        <v>33.57</v>
      </c>
      <c r="F22" s="85">
        <v>489.3</v>
      </c>
      <c r="G22" s="88"/>
      <c r="H22" s="97"/>
    </row>
    <row r="23" spans="1:8" x14ac:dyDescent="0.2">
      <c r="A23" s="53" t="s">
        <v>81</v>
      </c>
      <c r="B23" s="54" t="s">
        <v>65</v>
      </c>
      <c r="C23" s="85">
        <v>7761.53</v>
      </c>
      <c r="D23" s="85"/>
      <c r="E23" s="85"/>
      <c r="F23" s="85"/>
      <c r="G23" s="88"/>
      <c r="H23" s="97"/>
    </row>
    <row r="24" spans="1:8" x14ac:dyDescent="0.2">
      <c r="A24" s="56" t="s">
        <v>82</v>
      </c>
      <c r="B24" s="56"/>
      <c r="C24" s="96">
        <v>7796.2000000000007</v>
      </c>
      <c r="D24" s="96"/>
      <c r="E24" s="96">
        <v>33.57</v>
      </c>
      <c r="F24" s="96">
        <v>489.3</v>
      </c>
      <c r="G24" s="96"/>
      <c r="H24" s="96"/>
    </row>
    <row r="25" spans="1:8" x14ac:dyDescent="0.2">
      <c r="A25" s="53" t="s">
        <v>83</v>
      </c>
      <c r="B25" s="54" t="s">
        <v>65</v>
      </c>
      <c r="C25" s="85"/>
      <c r="D25" s="85">
        <v>11905</v>
      </c>
      <c r="E25" s="85"/>
      <c r="F25" s="85"/>
      <c r="G25" s="88"/>
      <c r="H25" s="88"/>
    </row>
    <row r="26" spans="1:8" x14ac:dyDescent="0.2">
      <c r="A26" s="56" t="s">
        <v>84</v>
      </c>
      <c r="B26" s="56"/>
      <c r="C26" s="96"/>
      <c r="D26" s="96">
        <v>11905</v>
      </c>
      <c r="E26" s="96"/>
      <c r="F26" s="96"/>
      <c r="G26" s="96"/>
      <c r="H26" s="96"/>
    </row>
    <row r="27" spans="1:8" x14ac:dyDescent="0.2">
      <c r="A27" s="53" t="s">
        <v>85</v>
      </c>
      <c r="B27" s="54" t="s">
        <v>64</v>
      </c>
      <c r="C27" s="85"/>
      <c r="D27" s="85"/>
      <c r="E27" s="85"/>
      <c r="F27" s="85"/>
      <c r="G27" s="90">
        <v>25319.31</v>
      </c>
      <c r="H27" s="88"/>
    </row>
    <row r="28" spans="1:8" x14ac:dyDescent="0.2">
      <c r="A28" s="56" t="s">
        <v>86</v>
      </c>
      <c r="B28" s="56"/>
      <c r="C28" s="96"/>
      <c r="D28" s="96"/>
      <c r="E28" s="96"/>
      <c r="F28" s="96"/>
      <c r="G28" s="96">
        <v>25319.31</v>
      </c>
      <c r="H28" s="96"/>
    </row>
    <row r="29" spans="1:8" x14ac:dyDescent="0.2">
      <c r="A29" s="68" t="s">
        <v>98</v>
      </c>
      <c r="B29" s="69"/>
      <c r="C29" s="69">
        <f t="shared" ref="C29:H29" si="0">C28+C26+C24+C21+C18+C15+C12+C9+C7</f>
        <v>51349.11</v>
      </c>
      <c r="D29" s="69">
        <f t="shared" si="0"/>
        <v>12410.9</v>
      </c>
      <c r="E29" s="69">
        <f t="shared" si="0"/>
        <v>431.28000000000003</v>
      </c>
      <c r="F29" s="69">
        <f t="shared" si="0"/>
        <v>11505.710000000001</v>
      </c>
      <c r="G29" s="69">
        <f t="shared" si="0"/>
        <v>11013165.310942048</v>
      </c>
      <c r="H29" s="69">
        <f t="shared" si="0"/>
        <v>9063.5643917293237</v>
      </c>
    </row>
    <row r="30" spans="1:8" s="110" customFormat="1" x14ac:dyDescent="0.2">
      <c r="A30" s="108"/>
      <c r="B30" s="109"/>
      <c r="C30" s="109"/>
      <c r="D30" s="109"/>
      <c r="E30" s="109"/>
      <c r="F30" s="109"/>
      <c r="G30" s="109"/>
      <c r="H30" s="109"/>
    </row>
    <row r="31" spans="1:8" x14ac:dyDescent="0.2">
      <c r="A31" s="39" t="s">
        <v>100</v>
      </c>
    </row>
    <row r="32" spans="1:8" x14ac:dyDescent="0.2">
      <c r="A32" s="23" t="s">
        <v>114</v>
      </c>
    </row>
    <row r="33" spans="1:1" x14ac:dyDescent="0.2">
      <c r="A33" s="24"/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L30" sqref="L30"/>
    </sheetView>
  </sheetViews>
  <sheetFormatPr baseColWidth="10" defaultRowHeight="12.75" x14ac:dyDescent="0.2"/>
  <cols>
    <col min="1" max="1" width="35.28515625" customWidth="1"/>
    <col min="5" max="5" width="31.7109375" customWidth="1"/>
    <col min="6" max="6" width="14.28515625" customWidth="1"/>
    <col min="7" max="7" width="13" customWidth="1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5" x14ac:dyDescent="0.25">
      <c r="A2" s="122" t="s">
        <v>106</v>
      </c>
      <c r="B2" s="122"/>
      <c r="C2" s="122"/>
      <c r="D2" s="122"/>
      <c r="E2" s="122"/>
      <c r="F2" s="122"/>
      <c r="G2" s="122"/>
      <c r="H2" s="12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18.75" customHeight="1" thickBot="1" x14ac:dyDescent="0.25">
      <c r="A4" s="125" t="s">
        <v>55</v>
      </c>
      <c r="B4" s="48" t="s">
        <v>56</v>
      </c>
      <c r="C4" s="49" t="s">
        <v>57</v>
      </c>
      <c r="D4" s="49" t="s">
        <v>91</v>
      </c>
      <c r="E4" s="49" t="s">
        <v>103</v>
      </c>
      <c r="F4" s="49" t="s">
        <v>62</v>
      </c>
      <c r="G4" s="49" t="s">
        <v>102</v>
      </c>
      <c r="H4" s="49" t="s">
        <v>61</v>
      </c>
    </row>
    <row r="5" spans="1:8" x14ac:dyDescent="0.2">
      <c r="A5" s="126"/>
      <c r="B5" s="50" t="s">
        <v>10</v>
      </c>
      <c r="C5" s="51" t="s">
        <v>42</v>
      </c>
      <c r="D5" s="52" t="s">
        <v>42</v>
      </c>
      <c r="E5" s="52" t="s">
        <v>42</v>
      </c>
      <c r="F5" s="52" t="s">
        <v>42</v>
      </c>
      <c r="G5" s="52" t="s">
        <v>93</v>
      </c>
      <c r="H5" s="52" t="s">
        <v>93</v>
      </c>
    </row>
    <row r="6" spans="1:8" x14ac:dyDescent="0.2">
      <c r="A6" s="53" t="s">
        <v>63</v>
      </c>
      <c r="B6" s="54" t="s">
        <v>64</v>
      </c>
      <c r="C6" s="85">
        <v>867.56999999999994</v>
      </c>
      <c r="D6" s="85"/>
      <c r="E6" s="85">
        <v>49.7</v>
      </c>
      <c r="F6" s="85"/>
      <c r="G6" s="85"/>
      <c r="H6" s="85"/>
    </row>
    <row r="7" spans="1:8" x14ac:dyDescent="0.2">
      <c r="A7" s="56" t="s">
        <v>66</v>
      </c>
      <c r="B7" s="56"/>
      <c r="C7" s="107">
        <v>35000</v>
      </c>
      <c r="D7" s="86"/>
      <c r="E7" s="86">
        <v>49.7</v>
      </c>
      <c r="F7" s="86"/>
      <c r="G7" s="86"/>
      <c r="H7" s="86"/>
    </row>
    <row r="8" spans="1:8" x14ac:dyDescent="0.2">
      <c r="A8" s="53" t="s">
        <v>67</v>
      </c>
      <c r="B8" s="54" t="s">
        <v>64</v>
      </c>
      <c r="C8" s="85"/>
      <c r="D8" s="85"/>
      <c r="E8" s="85"/>
      <c r="F8" s="85">
        <v>11.25</v>
      </c>
      <c r="G8" s="87">
        <v>1520383.9266873612</v>
      </c>
      <c r="H8" s="87">
        <v>2951.6200000000003</v>
      </c>
    </row>
    <row r="9" spans="1:8" x14ac:dyDescent="0.2">
      <c r="A9" s="56" t="s">
        <v>68</v>
      </c>
      <c r="B9" s="56"/>
      <c r="C9" s="86"/>
      <c r="D9" s="86"/>
      <c r="E9" s="86"/>
      <c r="F9" s="86">
        <v>11.25</v>
      </c>
      <c r="G9" s="89">
        <v>1520383.9266873612</v>
      </c>
      <c r="H9" s="89">
        <v>2951.6200000000003</v>
      </c>
    </row>
    <row r="10" spans="1:8" x14ac:dyDescent="0.2">
      <c r="A10" s="53" t="s">
        <v>71</v>
      </c>
      <c r="B10" s="54" t="s">
        <v>64</v>
      </c>
      <c r="C10" s="85"/>
      <c r="D10" s="85"/>
      <c r="E10" s="85"/>
      <c r="F10" s="85"/>
      <c r="G10" s="85">
        <v>3774</v>
      </c>
      <c r="H10" s="85"/>
    </row>
    <row r="11" spans="1:8" x14ac:dyDescent="0.2">
      <c r="A11" s="56" t="s">
        <v>72</v>
      </c>
      <c r="B11" s="56"/>
      <c r="C11" s="86"/>
      <c r="D11" s="86"/>
      <c r="E11" s="86"/>
      <c r="F11" s="86"/>
      <c r="G11" s="86">
        <v>3774</v>
      </c>
      <c r="H11" s="86"/>
    </row>
    <row r="12" spans="1:8" x14ac:dyDescent="0.2">
      <c r="A12" s="53"/>
      <c r="B12" s="54" t="s">
        <v>64</v>
      </c>
      <c r="C12" s="85">
        <v>200</v>
      </c>
      <c r="D12" s="85">
        <v>8.9</v>
      </c>
      <c r="E12" s="85">
        <v>155.5</v>
      </c>
      <c r="F12" s="85">
        <v>7467.0700000000006</v>
      </c>
      <c r="G12" s="87">
        <v>4245844.4481724519</v>
      </c>
      <c r="H12" s="87">
        <v>305.97000000000003</v>
      </c>
    </row>
    <row r="13" spans="1:8" x14ac:dyDescent="0.2">
      <c r="A13" s="53" t="s">
        <v>75</v>
      </c>
      <c r="B13" s="54" t="s">
        <v>65</v>
      </c>
      <c r="C13" s="85">
        <v>1206.92</v>
      </c>
      <c r="D13" s="85"/>
      <c r="E13" s="85">
        <v>344.34</v>
      </c>
      <c r="F13" s="85">
        <v>1316.85</v>
      </c>
      <c r="G13" s="85"/>
      <c r="H13" s="85"/>
    </row>
    <row r="14" spans="1:8" x14ac:dyDescent="0.2">
      <c r="A14" s="56" t="s">
        <v>76</v>
      </c>
      <c r="B14" s="56"/>
      <c r="C14" s="86">
        <v>1406.92</v>
      </c>
      <c r="D14" s="86">
        <v>8.9</v>
      </c>
      <c r="E14" s="86">
        <v>499.84</v>
      </c>
      <c r="F14" s="86">
        <v>8783.9200000000019</v>
      </c>
      <c r="G14" s="89">
        <v>4245844.4481724519</v>
      </c>
      <c r="H14" s="89">
        <v>305.97000000000003</v>
      </c>
    </row>
    <row r="15" spans="1:8" x14ac:dyDescent="0.2">
      <c r="A15" s="53"/>
      <c r="B15" s="54" t="s">
        <v>64</v>
      </c>
      <c r="C15" s="85">
        <v>155</v>
      </c>
      <c r="D15" s="85"/>
      <c r="E15" s="85"/>
      <c r="F15" s="85">
        <v>617.53</v>
      </c>
      <c r="G15" s="87">
        <v>217527.76828445573</v>
      </c>
      <c r="H15" s="87">
        <v>1505.9063157894736</v>
      </c>
    </row>
    <row r="16" spans="1:8" x14ac:dyDescent="0.2">
      <c r="A16" s="53" t="s">
        <v>77</v>
      </c>
      <c r="B16" s="54" t="s">
        <v>65</v>
      </c>
      <c r="C16" s="85">
        <v>1803</v>
      </c>
      <c r="D16" s="85"/>
      <c r="E16" s="85"/>
      <c r="F16" s="85">
        <v>338.73</v>
      </c>
      <c r="G16" s="85"/>
      <c r="H16" s="85"/>
    </row>
    <row r="17" spans="1:8" x14ac:dyDescent="0.2">
      <c r="A17" s="56" t="s">
        <v>78</v>
      </c>
      <c r="B17" s="56"/>
      <c r="C17" s="86">
        <v>1958</v>
      </c>
      <c r="D17" s="86"/>
      <c r="E17" s="86"/>
      <c r="F17" s="86">
        <v>956.26</v>
      </c>
      <c r="G17" s="89">
        <v>217527.76828445573</v>
      </c>
      <c r="H17" s="89">
        <v>1505.9063157894736</v>
      </c>
    </row>
    <row r="18" spans="1:8" x14ac:dyDescent="0.2">
      <c r="A18" s="53"/>
      <c r="B18" s="54" t="s">
        <v>64</v>
      </c>
      <c r="C18" s="85">
        <v>837.5</v>
      </c>
      <c r="D18" s="85"/>
      <c r="E18" s="85">
        <v>4</v>
      </c>
      <c r="F18" s="85"/>
      <c r="G18" s="90">
        <v>1375893.6</v>
      </c>
      <c r="H18" s="97">
        <v>812.59999999999991</v>
      </c>
    </row>
    <row r="19" spans="1:8" x14ac:dyDescent="0.2">
      <c r="A19" s="53" t="s">
        <v>79</v>
      </c>
      <c r="B19" s="54" t="s">
        <v>65</v>
      </c>
      <c r="C19" s="85">
        <v>2512.5</v>
      </c>
      <c r="D19" s="85"/>
      <c r="E19" s="85">
        <v>12</v>
      </c>
      <c r="F19" s="85"/>
      <c r="G19" s="90">
        <v>4127680.3</v>
      </c>
      <c r="H19" s="97">
        <v>2437.5</v>
      </c>
    </row>
    <row r="20" spans="1:8" x14ac:dyDescent="0.2">
      <c r="A20" s="56" t="s">
        <v>80</v>
      </c>
      <c r="B20" s="56"/>
      <c r="C20" s="86">
        <v>3350</v>
      </c>
      <c r="D20" s="86"/>
      <c r="E20" s="86">
        <v>16</v>
      </c>
      <c r="F20" s="86"/>
      <c r="G20" s="86">
        <v>5503573.9000000004</v>
      </c>
      <c r="H20" s="86">
        <v>3250.1</v>
      </c>
    </row>
    <row r="21" spans="1:8" x14ac:dyDescent="0.2">
      <c r="A21" s="53" t="s">
        <v>107</v>
      </c>
      <c r="B21" s="54" t="s">
        <v>64</v>
      </c>
      <c r="C21" s="85"/>
      <c r="D21" s="85"/>
      <c r="E21" s="85"/>
      <c r="F21" s="85"/>
      <c r="G21" s="87">
        <v>2251.2227859862496</v>
      </c>
      <c r="H21" s="85"/>
    </row>
    <row r="22" spans="1:8" x14ac:dyDescent="0.2">
      <c r="A22" s="56" t="s">
        <v>108</v>
      </c>
      <c r="B22" s="56"/>
      <c r="C22" s="86"/>
      <c r="D22" s="86"/>
      <c r="E22" s="86"/>
      <c r="F22" s="86"/>
      <c r="G22" s="89">
        <v>2251.2227859862496</v>
      </c>
      <c r="H22" s="86"/>
    </row>
    <row r="23" spans="1:8" x14ac:dyDescent="0.2">
      <c r="A23" s="53" t="s">
        <v>109</v>
      </c>
      <c r="B23" s="54" t="s">
        <v>64</v>
      </c>
      <c r="C23" s="85"/>
      <c r="D23" s="85"/>
      <c r="E23" s="85"/>
      <c r="F23" s="85"/>
      <c r="G23" s="87">
        <v>416306.34026545205</v>
      </c>
      <c r="H23" s="85"/>
    </row>
    <row r="24" spans="1:8" x14ac:dyDescent="0.2">
      <c r="A24" s="56" t="s">
        <v>110</v>
      </c>
      <c r="B24" s="56"/>
      <c r="C24" s="86"/>
      <c r="D24" s="86"/>
      <c r="E24" s="86"/>
      <c r="F24" s="86"/>
      <c r="G24" s="89">
        <v>416306.34026545205</v>
      </c>
      <c r="H24" s="86"/>
    </row>
    <row r="25" spans="1:8" x14ac:dyDescent="0.2">
      <c r="A25" s="53" t="s">
        <v>69</v>
      </c>
      <c r="B25" s="54" t="s">
        <v>64</v>
      </c>
      <c r="C25" s="85"/>
      <c r="D25" s="85"/>
      <c r="E25" s="85"/>
      <c r="F25" s="85"/>
      <c r="G25" s="88"/>
      <c r="H25" s="97">
        <v>10</v>
      </c>
    </row>
    <row r="26" spans="1:8" x14ac:dyDescent="0.2">
      <c r="A26" s="53"/>
      <c r="B26" s="54" t="s">
        <v>65</v>
      </c>
      <c r="C26" s="85">
        <v>621.29999999999995</v>
      </c>
      <c r="D26" s="85"/>
      <c r="E26" s="85"/>
      <c r="F26" s="85"/>
      <c r="G26" s="88"/>
      <c r="H26" s="97">
        <v>27</v>
      </c>
    </row>
    <row r="27" spans="1:8" x14ac:dyDescent="0.2">
      <c r="A27" s="56" t="s">
        <v>70</v>
      </c>
      <c r="B27" s="56"/>
      <c r="C27" s="86">
        <v>621.29999999999995</v>
      </c>
      <c r="D27" s="86"/>
      <c r="E27" s="86"/>
      <c r="F27" s="86"/>
      <c r="G27" s="86"/>
      <c r="H27" s="86">
        <v>37</v>
      </c>
    </row>
    <row r="28" spans="1:8" x14ac:dyDescent="0.2">
      <c r="A28" s="53"/>
      <c r="B28" s="54" t="s">
        <v>64</v>
      </c>
      <c r="C28" s="85">
        <v>19.830000000000002</v>
      </c>
      <c r="D28" s="85"/>
      <c r="E28" s="85">
        <v>82.02</v>
      </c>
      <c r="F28" s="85">
        <v>440</v>
      </c>
      <c r="G28" s="88"/>
      <c r="H28" s="97"/>
    </row>
    <row r="29" spans="1:8" x14ac:dyDescent="0.2">
      <c r="A29" s="53" t="s">
        <v>81</v>
      </c>
      <c r="B29" s="54" t="s">
        <v>65</v>
      </c>
      <c r="C29" s="85">
        <v>11640.890000000001</v>
      </c>
      <c r="D29" s="85"/>
      <c r="E29" s="85"/>
      <c r="F29" s="85"/>
      <c r="G29" s="88"/>
      <c r="H29" s="97"/>
    </row>
    <row r="30" spans="1:8" x14ac:dyDescent="0.2">
      <c r="A30" s="56" t="s">
        <v>82</v>
      </c>
      <c r="B30" s="56"/>
      <c r="C30" s="86">
        <v>11660.720000000001</v>
      </c>
      <c r="D30" s="86"/>
      <c r="E30" s="86">
        <v>82.02</v>
      </c>
      <c r="F30" s="86">
        <v>440</v>
      </c>
      <c r="G30" s="86"/>
      <c r="H30" s="86"/>
    </row>
    <row r="31" spans="1:8" x14ac:dyDescent="0.2">
      <c r="A31" s="53" t="s">
        <v>83</v>
      </c>
      <c r="B31" s="54" t="s">
        <v>65</v>
      </c>
      <c r="C31" s="85"/>
      <c r="D31" s="85">
        <v>10645</v>
      </c>
      <c r="E31" s="85"/>
      <c r="F31" s="85"/>
      <c r="G31" s="88"/>
      <c r="H31" s="97"/>
    </row>
    <row r="32" spans="1:8" x14ac:dyDescent="0.2">
      <c r="A32" s="56" t="s">
        <v>84</v>
      </c>
      <c r="B32" s="56"/>
      <c r="C32" s="86"/>
      <c r="D32" s="86">
        <v>10645</v>
      </c>
      <c r="E32" s="86"/>
      <c r="F32" s="86"/>
      <c r="G32" s="86"/>
      <c r="H32" s="86"/>
    </row>
    <row r="33" spans="1:8" x14ac:dyDescent="0.2">
      <c r="A33" s="53" t="s">
        <v>85</v>
      </c>
      <c r="B33" s="54" t="s">
        <v>64</v>
      </c>
      <c r="C33" s="85"/>
      <c r="D33" s="85"/>
      <c r="E33" s="85"/>
      <c r="F33" s="85"/>
      <c r="G33" s="90">
        <v>32742.31</v>
      </c>
      <c r="H33" s="97"/>
    </row>
    <row r="34" spans="1:8" x14ac:dyDescent="0.2">
      <c r="A34" s="56" t="s">
        <v>86</v>
      </c>
      <c r="B34" s="56"/>
      <c r="C34" s="86"/>
      <c r="D34" s="86"/>
      <c r="E34" s="86"/>
      <c r="F34" s="86"/>
      <c r="G34" s="86">
        <v>32742.31</v>
      </c>
      <c r="H34" s="86"/>
    </row>
    <row r="35" spans="1:8" x14ac:dyDescent="0.2">
      <c r="A35" s="53" t="s">
        <v>111</v>
      </c>
      <c r="B35" s="54" t="s">
        <v>65</v>
      </c>
      <c r="C35" s="85"/>
      <c r="D35" s="85"/>
      <c r="E35" s="85"/>
      <c r="F35" s="85"/>
      <c r="G35" s="88"/>
      <c r="H35" s="97">
        <v>1064</v>
      </c>
    </row>
    <row r="36" spans="1:8" x14ac:dyDescent="0.2">
      <c r="A36" s="56" t="s">
        <v>112</v>
      </c>
      <c r="B36" s="56"/>
      <c r="C36" s="86"/>
      <c r="D36" s="86"/>
      <c r="E36" s="86"/>
      <c r="F36" s="86"/>
      <c r="G36" s="86"/>
      <c r="H36" s="86">
        <v>1064</v>
      </c>
    </row>
    <row r="37" spans="1:8" x14ac:dyDescent="0.2">
      <c r="A37" s="68" t="s">
        <v>98</v>
      </c>
      <c r="B37" s="69"/>
      <c r="C37" s="69">
        <f t="shared" ref="C37:H37" si="0">C34+C32+C30+C27+C20+C17+C14+C9+C7+C11+C22+C24+C36</f>
        <v>53996.94</v>
      </c>
      <c r="D37" s="69">
        <f t="shared" si="0"/>
        <v>10653.9</v>
      </c>
      <c r="E37" s="69">
        <f t="shared" si="0"/>
        <v>647.56000000000006</v>
      </c>
      <c r="F37" s="69">
        <f t="shared" si="0"/>
        <v>10191.430000000002</v>
      </c>
      <c r="G37" s="69">
        <f t="shared" si="0"/>
        <v>11942403.916195709</v>
      </c>
      <c r="H37" s="69">
        <f t="shared" si="0"/>
        <v>9114.5963157894748</v>
      </c>
    </row>
    <row r="39" spans="1:8" x14ac:dyDescent="0.2">
      <c r="A39" s="39" t="s">
        <v>100</v>
      </c>
    </row>
    <row r="40" spans="1:8" x14ac:dyDescent="0.2">
      <c r="A40" s="23" t="s">
        <v>114</v>
      </c>
    </row>
    <row r="41" spans="1:8" x14ac:dyDescent="0.2">
      <c r="A41" s="24"/>
    </row>
  </sheetData>
  <mergeCells count="2">
    <mergeCell ref="A2:H2"/>
    <mergeCell ref="A4:A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J40" sqref="J40"/>
    </sheetView>
  </sheetViews>
  <sheetFormatPr baseColWidth="10" defaultRowHeight="12.75" x14ac:dyDescent="0.2"/>
  <cols>
    <col min="1" max="1" width="32.42578125" customWidth="1"/>
    <col min="5" max="6" width="35.5703125" customWidth="1"/>
  </cols>
  <sheetData>
    <row r="1" spans="1:8" x14ac:dyDescent="0.2">
      <c r="A1" s="32"/>
      <c r="B1" s="32"/>
      <c r="C1" s="32"/>
      <c r="D1" s="32"/>
      <c r="E1" s="32"/>
      <c r="F1" s="32"/>
      <c r="G1" s="32"/>
      <c r="H1" s="32"/>
    </row>
    <row r="2" spans="1:8" ht="18" x14ac:dyDescent="0.2">
      <c r="B2" s="33" t="s">
        <v>122</v>
      </c>
      <c r="C2" s="33"/>
      <c r="D2" s="33"/>
      <c r="E2" s="32"/>
      <c r="F2" s="32"/>
      <c r="G2" s="32"/>
    </row>
    <row r="3" spans="1:8" x14ac:dyDescent="0.2">
      <c r="A3" s="32"/>
      <c r="B3" s="32"/>
      <c r="C3" s="32"/>
      <c r="D3" s="32"/>
      <c r="E3" s="32"/>
      <c r="F3" s="32"/>
      <c r="G3" s="32"/>
      <c r="H3" s="32"/>
    </row>
    <row r="4" spans="1:8" ht="26.25" thickBot="1" x14ac:dyDescent="0.25">
      <c r="A4" s="125" t="s">
        <v>115</v>
      </c>
      <c r="B4" s="48" t="s">
        <v>56</v>
      </c>
      <c r="C4" s="49" t="s">
        <v>57</v>
      </c>
      <c r="D4" s="49" t="s">
        <v>58</v>
      </c>
      <c r="E4" s="49" t="s">
        <v>59</v>
      </c>
      <c r="F4" s="49" t="s">
        <v>125</v>
      </c>
      <c r="G4" s="49" t="s">
        <v>124</v>
      </c>
      <c r="H4" s="49" t="s">
        <v>62</v>
      </c>
    </row>
    <row r="5" spans="1:8" x14ac:dyDescent="0.2">
      <c r="A5" s="126"/>
      <c r="B5" s="50" t="s">
        <v>123</v>
      </c>
      <c r="C5" s="51" t="s">
        <v>42</v>
      </c>
      <c r="D5" s="52" t="s">
        <v>42</v>
      </c>
      <c r="E5" s="52" t="s">
        <v>42</v>
      </c>
      <c r="F5" s="52" t="s">
        <v>93</v>
      </c>
      <c r="G5" s="52" t="s">
        <v>93</v>
      </c>
      <c r="H5" s="52" t="s">
        <v>42</v>
      </c>
    </row>
    <row r="6" spans="1:8" x14ac:dyDescent="0.2">
      <c r="A6" s="53" t="s">
        <v>63</v>
      </c>
      <c r="B6" s="54" t="s">
        <v>64</v>
      </c>
      <c r="C6" s="55">
        <v>1860.55</v>
      </c>
      <c r="D6" s="55">
        <v>29.5</v>
      </c>
      <c r="E6" s="55"/>
      <c r="F6" s="55"/>
      <c r="G6" s="55"/>
      <c r="H6" s="55">
        <v>120</v>
      </c>
    </row>
    <row r="7" spans="1:8" x14ac:dyDescent="0.2">
      <c r="A7" s="56" t="s">
        <v>66</v>
      </c>
      <c r="B7" s="56"/>
      <c r="C7" s="57">
        <v>35000</v>
      </c>
      <c r="D7" s="58">
        <v>29.5</v>
      </c>
      <c r="E7" s="58"/>
      <c r="F7" s="58"/>
      <c r="G7" s="58"/>
      <c r="H7" s="58">
        <v>120</v>
      </c>
    </row>
    <row r="8" spans="1:8" x14ac:dyDescent="0.2">
      <c r="A8" s="59" t="s">
        <v>67</v>
      </c>
      <c r="B8" s="60" t="s">
        <v>64</v>
      </c>
      <c r="C8" s="61"/>
      <c r="D8" s="61"/>
      <c r="E8" s="61"/>
      <c r="F8" s="62">
        <v>1494710</v>
      </c>
      <c r="G8" s="62">
        <v>3103</v>
      </c>
      <c r="H8" s="61"/>
    </row>
    <row r="9" spans="1:8" x14ac:dyDescent="0.2">
      <c r="A9" s="56" t="s">
        <v>68</v>
      </c>
      <c r="B9" s="56"/>
      <c r="C9" s="58"/>
      <c r="D9" s="58"/>
      <c r="E9" s="58"/>
      <c r="F9" s="63">
        <v>1494710</v>
      </c>
      <c r="G9" s="63">
        <v>3103</v>
      </c>
      <c r="H9" s="58"/>
    </row>
    <row r="10" spans="1:8" x14ac:dyDescent="0.2">
      <c r="A10" s="59" t="s">
        <v>116</v>
      </c>
      <c r="B10" s="60" t="s">
        <v>64</v>
      </c>
      <c r="C10" s="61"/>
      <c r="D10" s="61"/>
      <c r="E10" s="61"/>
      <c r="F10" s="61"/>
      <c r="G10" s="61"/>
      <c r="H10" s="61"/>
    </row>
    <row r="11" spans="1:8" x14ac:dyDescent="0.2">
      <c r="A11" s="56" t="s">
        <v>117</v>
      </c>
      <c r="B11" s="56"/>
      <c r="C11" s="58"/>
      <c r="D11" s="58"/>
      <c r="E11" s="58"/>
      <c r="F11" s="58"/>
      <c r="G11" s="58"/>
      <c r="H11" s="58"/>
    </row>
    <row r="12" spans="1:8" x14ac:dyDescent="0.2">
      <c r="A12" s="64" t="s">
        <v>69</v>
      </c>
      <c r="B12" s="65" t="s">
        <v>65</v>
      </c>
      <c r="C12" s="66">
        <v>361.55</v>
      </c>
      <c r="D12" s="66"/>
      <c r="E12" s="66"/>
      <c r="F12" s="66"/>
      <c r="G12" s="66">
        <v>25</v>
      </c>
      <c r="H12" s="66"/>
    </row>
    <row r="13" spans="1:8" x14ac:dyDescent="0.2">
      <c r="A13" s="53"/>
      <c r="B13" s="54" t="s">
        <v>64</v>
      </c>
      <c r="C13" s="55"/>
      <c r="D13" s="55"/>
      <c r="E13" s="55"/>
      <c r="F13" s="55"/>
      <c r="G13" s="55">
        <v>45</v>
      </c>
      <c r="H13" s="55"/>
    </row>
    <row r="14" spans="1:8" x14ac:dyDescent="0.2">
      <c r="A14" s="56" t="s">
        <v>70</v>
      </c>
      <c r="B14" s="56"/>
      <c r="C14" s="58">
        <v>361.55</v>
      </c>
      <c r="D14" s="58"/>
      <c r="E14" s="58"/>
      <c r="F14" s="58"/>
      <c r="G14" s="58">
        <v>70</v>
      </c>
      <c r="H14" s="58"/>
    </row>
    <row r="15" spans="1:8" x14ac:dyDescent="0.2">
      <c r="A15" s="64" t="s">
        <v>71</v>
      </c>
      <c r="B15" s="65" t="s">
        <v>65</v>
      </c>
      <c r="C15" s="66"/>
      <c r="D15" s="66"/>
      <c r="E15" s="66"/>
      <c r="F15" s="66"/>
      <c r="G15" s="66"/>
      <c r="H15" s="66"/>
    </row>
    <row r="16" spans="1:8" x14ac:dyDescent="0.2">
      <c r="A16" s="53"/>
      <c r="B16" s="54" t="s">
        <v>64</v>
      </c>
      <c r="C16" s="55"/>
      <c r="D16" s="55"/>
      <c r="E16" s="55"/>
      <c r="F16" s="55"/>
      <c r="G16" s="55"/>
      <c r="H16" s="55"/>
    </row>
    <row r="17" spans="1:8" x14ac:dyDescent="0.2">
      <c r="A17" s="56" t="s">
        <v>72</v>
      </c>
      <c r="B17" s="56"/>
      <c r="C17" s="58"/>
      <c r="D17" s="58"/>
      <c r="E17" s="58"/>
      <c r="F17" s="58"/>
      <c r="G17" s="58"/>
      <c r="H17" s="58"/>
    </row>
    <row r="18" spans="1:8" x14ac:dyDescent="0.2">
      <c r="A18" s="64" t="s">
        <v>75</v>
      </c>
      <c r="B18" s="65" t="s">
        <v>65</v>
      </c>
      <c r="C18" s="66">
        <v>587.20000000000005</v>
      </c>
      <c r="D18" s="66"/>
      <c r="E18" s="66">
        <v>558.20999999999992</v>
      </c>
      <c r="F18" s="66"/>
      <c r="G18" s="66"/>
      <c r="H18" s="66">
        <v>1360.8</v>
      </c>
    </row>
    <row r="19" spans="1:8" x14ac:dyDescent="0.2">
      <c r="A19" s="53"/>
      <c r="B19" s="54" t="s">
        <v>64</v>
      </c>
      <c r="C19" s="55">
        <v>4.63</v>
      </c>
      <c r="D19" s="55">
        <v>3</v>
      </c>
      <c r="E19" s="55">
        <v>1278.27</v>
      </c>
      <c r="F19" s="67">
        <v>2804782</v>
      </c>
      <c r="G19" s="67">
        <v>348</v>
      </c>
      <c r="H19" s="55">
        <v>5727.01</v>
      </c>
    </row>
    <row r="20" spans="1:8" x14ac:dyDescent="0.2">
      <c r="A20" s="56" t="s">
        <v>76</v>
      </c>
      <c r="B20" s="56"/>
      <c r="C20" s="58">
        <v>591.83000000000004</v>
      </c>
      <c r="D20" s="58">
        <v>3</v>
      </c>
      <c r="E20" s="58">
        <v>1836.48</v>
      </c>
      <c r="F20" s="63">
        <v>2804782</v>
      </c>
      <c r="G20" s="63">
        <v>348</v>
      </c>
      <c r="H20" s="58">
        <v>7087.81</v>
      </c>
    </row>
    <row r="21" spans="1:8" x14ac:dyDescent="0.2">
      <c r="A21" s="64" t="s">
        <v>77</v>
      </c>
      <c r="B21" s="65" t="s">
        <v>65</v>
      </c>
      <c r="C21" s="66">
        <v>461.3</v>
      </c>
      <c r="D21" s="66"/>
      <c r="E21" s="66"/>
      <c r="F21" s="66"/>
      <c r="G21" s="66"/>
      <c r="H21" s="66">
        <v>204.8</v>
      </c>
    </row>
    <row r="22" spans="1:8" x14ac:dyDescent="0.2">
      <c r="A22" s="53"/>
      <c r="B22" s="54" t="s">
        <v>64</v>
      </c>
      <c r="C22" s="55">
        <v>381</v>
      </c>
      <c r="D22" s="55"/>
      <c r="E22" s="55"/>
      <c r="F22" s="67">
        <v>604504</v>
      </c>
      <c r="G22" s="55">
        <v>1207.5</v>
      </c>
      <c r="H22" s="55">
        <v>942.75</v>
      </c>
    </row>
    <row r="23" spans="1:8" x14ac:dyDescent="0.2">
      <c r="A23" s="56" t="s">
        <v>78</v>
      </c>
      <c r="B23" s="56"/>
      <c r="C23" s="58">
        <v>842.3</v>
      </c>
      <c r="D23" s="58"/>
      <c r="E23" s="58"/>
      <c r="F23" s="63">
        <v>604504</v>
      </c>
      <c r="G23" s="58">
        <v>1207.5</v>
      </c>
      <c r="H23" s="58">
        <v>1147.55</v>
      </c>
    </row>
    <row r="24" spans="1:8" x14ac:dyDescent="0.2">
      <c r="A24" s="64" t="s">
        <v>79</v>
      </c>
      <c r="B24" s="65" t="s">
        <v>65</v>
      </c>
      <c r="C24" s="66">
        <v>3299.7</v>
      </c>
      <c r="D24" s="66"/>
      <c r="E24" s="66">
        <v>12.8</v>
      </c>
      <c r="F24" s="66">
        <v>3350144.1999999997</v>
      </c>
      <c r="G24" s="66">
        <v>2115.1</v>
      </c>
      <c r="H24" s="66"/>
    </row>
    <row r="25" spans="1:8" x14ac:dyDescent="0.2">
      <c r="A25" s="53"/>
      <c r="B25" s="54" t="s">
        <v>64</v>
      </c>
      <c r="C25" s="55">
        <v>1099.9000000000001</v>
      </c>
      <c r="D25" s="55"/>
      <c r="E25" s="55">
        <v>4.2</v>
      </c>
      <c r="F25" s="55">
        <v>1116714.7</v>
      </c>
      <c r="G25" s="55">
        <v>705.1</v>
      </c>
      <c r="H25" s="55"/>
    </row>
    <row r="26" spans="1:8" x14ac:dyDescent="0.2">
      <c r="A26" s="56" t="s">
        <v>80</v>
      </c>
      <c r="B26" s="56"/>
      <c r="C26" s="58">
        <v>4399.6000000000004</v>
      </c>
      <c r="D26" s="58"/>
      <c r="E26" s="58">
        <v>17</v>
      </c>
      <c r="F26" s="58">
        <v>4466858.8999999994</v>
      </c>
      <c r="G26" s="58">
        <v>2820.2</v>
      </c>
      <c r="H26" s="58"/>
    </row>
    <row r="27" spans="1:8" x14ac:dyDescent="0.2">
      <c r="A27" s="64" t="s">
        <v>81</v>
      </c>
      <c r="B27" s="65" t="s">
        <v>65</v>
      </c>
      <c r="C27" s="66">
        <v>12162.859999999999</v>
      </c>
      <c r="D27" s="66"/>
      <c r="E27" s="66"/>
      <c r="F27" s="66"/>
      <c r="G27" s="66"/>
      <c r="H27" s="66">
        <v>12.5</v>
      </c>
    </row>
    <row r="28" spans="1:8" x14ac:dyDescent="0.2">
      <c r="A28" s="53"/>
      <c r="B28" s="54" t="s">
        <v>64</v>
      </c>
      <c r="C28" s="55">
        <v>186.32999999999998</v>
      </c>
      <c r="D28" s="55"/>
      <c r="E28" s="55">
        <v>136.4</v>
      </c>
      <c r="F28" s="55"/>
      <c r="G28" s="55"/>
      <c r="H28" s="55">
        <v>390</v>
      </c>
    </row>
    <row r="29" spans="1:8" x14ac:dyDescent="0.2">
      <c r="A29" s="56" t="s">
        <v>82</v>
      </c>
      <c r="B29" s="56"/>
      <c r="C29" s="58">
        <v>12349.189999999999</v>
      </c>
      <c r="D29" s="58"/>
      <c r="E29" s="58">
        <v>136.4</v>
      </c>
      <c r="F29" s="58"/>
      <c r="G29" s="58"/>
      <c r="H29" s="58">
        <v>402.5</v>
      </c>
    </row>
    <row r="30" spans="1:8" x14ac:dyDescent="0.2">
      <c r="A30" s="59" t="s">
        <v>83</v>
      </c>
      <c r="B30" s="60" t="s">
        <v>65</v>
      </c>
      <c r="C30" s="61"/>
      <c r="D30" s="61">
        <v>10095</v>
      </c>
      <c r="E30" s="61"/>
      <c r="F30" s="61"/>
      <c r="G30" s="61"/>
      <c r="H30" s="61"/>
    </row>
    <row r="31" spans="1:8" x14ac:dyDescent="0.2">
      <c r="A31" s="56" t="s">
        <v>84</v>
      </c>
      <c r="B31" s="56"/>
      <c r="C31" s="58"/>
      <c r="D31" s="58">
        <v>10095</v>
      </c>
      <c r="E31" s="58"/>
      <c r="F31" s="58"/>
      <c r="G31" s="58"/>
      <c r="H31" s="58"/>
    </row>
    <row r="32" spans="1:8" x14ac:dyDescent="0.2">
      <c r="A32" s="59" t="s">
        <v>85</v>
      </c>
      <c r="B32" s="60" t="s">
        <v>64</v>
      </c>
      <c r="C32" s="61"/>
      <c r="D32" s="61"/>
      <c r="E32" s="61"/>
      <c r="F32" s="61">
        <v>30135.38</v>
      </c>
      <c r="G32" s="61"/>
      <c r="H32" s="61"/>
    </row>
    <row r="33" spans="1:8" x14ac:dyDescent="0.2">
      <c r="A33" s="56" t="s">
        <v>86</v>
      </c>
      <c r="B33" s="56"/>
      <c r="C33" s="58"/>
      <c r="D33" s="58"/>
      <c r="E33" s="58"/>
      <c r="F33" s="58">
        <v>30135.38</v>
      </c>
      <c r="G33" s="58"/>
      <c r="H33" s="58"/>
    </row>
    <row r="34" spans="1:8" x14ac:dyDescent="0.2">
      <c r="A34" s="59" t="s">
        <v>87</v>
      </c>
      <c r="B34" s="60" t="s">
        <v>64</v>
      </c>
      <c r="C34" s="61"/>
      <c r="D34" s="61"/>
      <c r="E34" s="61"/>
      <c r="F34" s="62">
        <v>2257</v>
      </c>
      <c r="G34" s="61"/>
      <c r="H34" s="61"/>
    </row>
    <row r="35" spans="1:8" x14ac:dyDescent="0.2">
      <c r="A35" s="56" t="s">
        <v>88</v>
      </c>
      <c r="B35" s="56"/>
      <c r="C35" s="58"/>
      <c r="D35" s="58"/>
      <c r="E35" s="58"/>
      <c r="F35" s="63">
        <v>2257</v>
      </c>
      <c r="G35" s="58"/>
      <c r="H35" s="58"/>
    </row>
    <row r="36" spans="1:8" x14ac:dyDescent="0.2">
      <c r="A36" s="64" t="s">
        <v>118</v>
      </c>
      <c r="B36" s="65" t="s">
        <v>65</v>
      </c>
      <c r="C36" s="66"/>
      <c r="D36" s="66"/>
      <c r="E36" s="66"/>
      <c r="F36" s="66"/>
      <c r="G36" s="66"/>
      <c r="H36" s="66"/>
    </row>
    <row r="37" spans="1:8" x14ac:dyDescent="0.2">
      <c r="A37" s="53"/>
      <c r="B37" s="54" t="s">
        <v>64</v>
      </c>
      <c r="C37" s="55"/>
      <c r="D37" s="55"/>
      <c r="E37" s="55"/>
      <c r="F37" s="55"/>
      <c r="G37" s="55"/>
      <c r="H37" s="55"/>
    </row>
    <row r="38" spans="1:8" x14ac:dyDescent="0.2">
      <c r="A38" s="56" t="s">
        <v>119</v>
      </c>
      <c r="B38" s="56"/>
      <c r="C38" s="58"/>
      <c r="D38" s="58"/>
      <c r="E38" s="58"/>
      <c r="F38" s="58"/>
      <c r="G38" s="58"/>
      <c r="H38" s="58"/>
    </row>
    <row r="39" spans="1:8" x14ac:dyDescent="0.2">
      <c r="A39" s="64" t="s">
        <v>120</v>
      </c>
      <c r="B39" s="65" t="s">
        <v>65</v>
      </c>
      <c r="C39" s="66"/>
      <c r="D39" s="66"/>
      <c r="E39" s="66"/>
      <c r="F39" s="66"/>
      <c r="G39" s="66"/>
      <c r="H39" s="66"/>
    </row>
    <row r="40" spans="1:8" x14ac:dyDescent="0.2">
      <c r="A40" s="53"/>
      <c r="B40" s="54" t="s">
        <v>64</v>
      </c>
      <c r="C40" s="55"/>
      <c r="D40" s="55"/>
      <c r="E40" s="55"/>
      <c r="F40" s="67">
        <v>416361</v>
      </c>
      <c r="G40" s="55"/>
      <c r="H40" s="55"/>
    </row>
    <row r="41" spans="1:8" x14ac:dyDescent="0.2">
      <c r="A41" s="56" t="s">
        <v>121</v>
      </c>
      <c r="B41" s="56"/>
      <c r="C41" s="58"/>
      <c r="D41" s="58"/>
      <c r="E41" s="58"/>
      <c r="F41" s="63">
        <v>416361</v>
      </c>
      <c r="G41" s="58"/>
      <c r="H41" s="58"/>
    </row>
    <row r="42" spans="1:8" x14ac:dyDescent="0.2">
      <c r="A42" s="68" t="s">
        <v>89</v>
      </c>
      <c r="B42" s="69"/>
      <c r="C42" s="69">
        <f>20405.02+35000</f>
        <v>55405.020000000004</v>
      </c>
      <c r="D42" s="69">
        <v>10095</v>
      </c>
      <c r="E42" s="69">
        <v>1989.88</v>
      </c>
      <c r="F42" s="69">
        <v>9819607.8200000003</v>
      </c>
      <c r="G42" s="69">
        <v>7548.95</v>
      </c>
      <c r="H42" s="69">
        <v>8757.86</v>
      </c>
    </row>
    <row r="43" spans="1:8" x14ac:dyDescent="0.2">
      <c r="A43" s="31"/>
      <c r="B43" s="30"/>
      <c r="C43" s="30"/>
      <c r="D43" s="30"/>
      <c r="E43" s="30"/>
      <c r="F43" s="30"/>
      <c r="G43" s="30"/>
      <c r="H43" s="30"/>
    </row>
    <row r="44" spans="1:8" x14ac:dyDescent="0.2">
      <c r="A44" s="39" t="s">
        <v>100</v>
      </c>
    </row>
    <row r="45" spans="1:8" x14ac:dyDescent="0.2">
      <c r="A45" s="23" t="s">
        <v>114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workbookViewId="0">
      <selection activeCell="B38" sqref="B38"/>
    </sheetView>
  </sheetViews>
  <sheetFormatPr baseColWidth="10" defaultColWidth="11.42578125" defaultRowHeight="12.75" x14ac:dyDescent="0.2"/>
  <cols>
    <col min="1" max="1" width="32.5703125" style="2" customWidth="1"/>
    <col min="2" max="2" width="13" style="2" bestFit="1" customWidth="1"/>
    <col min="3" max="5" width="11.7109375" style="2" bestFit="1" customWidth="1"/>
    <col min="6" max="6" width="13" style="2" bestFit="1" customWidth="1"/>
    <col min="7" max="7" width="12.5703125" style="2" customWidth="1"/>
    <col min="8" max="8" width="16.7109375" style="2" customWidth="1"/>
    <col min="9" max="9" width="12.5703125" style="2" customWidth="1"/>
    <col min="10" max="11" width="11.42578125" style="2"/>
    <col min="12" max="12" width="12.140625" style="2" customWidth="1"/>
    <col min="13" max="16384" width="11.42578125" style="2"/>
  </cols>
  <sheetData>
    <row r="2" spans="1:11" ht="15" x14ac:dyDescent="0.25">
      <c r="A2" s="113" t="s">
        <v>28</v>
      </c>
      <c r="B2" s="113"/>
      <c r="C2" s="113"/>
      <c r="D2" s="113"/>
      <c r="E2" s="113"/>
      <c r="F2" s="113"/>
      <c r="G2" s="113"/>
      <c r="H2" s="113"/>
      <c r="I2" s="1"/>
    </row>
    <row r="5" spans="1:11" s="42" customFormat="1" ht="26.25" thickBot="1" x14ac:dyDescent="0.25">
      <c r="A5" s="41" t="s">
        <v>41</v>
      </c>
      <c r="B5" s="41" t="s">
        <v>44</v>
      </c>
      <c r="C5" s="41" t="s">
        <v>5</v>
      </c>
      <c r="D5" s="41" t="s">
        <v>6</v>
      </c>
      <c r="E5" s="41" t="s">
        <v>7</v>
      </c>
      <c r="F5" s="114" t="s">
        <v>8</v>
      </c>
      <c r="G5" s="115"/>
      <c r="H5" s="114" t="s">
        <v>9</v>
      </c>
      <c r="I5" s="115"/>
    </row>
    <row r="6" spans="1:11" ht="13.5" thickBot="1" x14ac:dyDescent="0.25">
      <c r="A6" s="40" t="s">
        <v>10</v>
      </c>
      <c r="B6" s="40" t="s">
        <v>42</v>
      </c>
      <c r="C6" s="40" t="s">
        <v>42</v>
      </c>
      <c r="D6" s="40" t="s">
        <v>42</v>
      </c>
      <c r="E6" s="40" t="s">
        <v>42</v>
      </c>
      <c r="F6" s="40" t="s">
        <v>11</v>
      </c>
      <c r="G6" s="40" t="s">
        <v>12</v>
      </c>
      <c r="H6" s="40" t="s">
        <v>11</v>
      </c>
      <c r="I6" s="40" t="s">
        <v>12</v>
      </c>
    </row>
    <row r="7" spans="1:11" x14ac:dyDescent="0.2">
      <c r="A7" s="21" t="s">
        <v>25</v>
      </c>
      <c r="B7" s="43">
        <v>5978.7000000000007</v>
      </c>
      <c r="C7" s="43">
        <v>12.9</v>
      </c>
      <c r="D7" s="43">
        <v>679.87</v>
      </c>
      <c r="E7" s="43"/>
      <c r="F7" s="43">
        <v>72</v>
      </c>
      <c r="G7" s="43"/>
      <c r="H7" s="43">
        <v>78800</v>
      </c>
      <c r="I7" s="43"/>
    </row>
    <row r="8" spans="1:11" x14ac:dyDescent="0.2">
      <c r="A8" s="21" t="s">
        <v>18</v>
      </c>
      <c r="B8" s="43"/>
      <c r="C8" s="43"/>
      <c r="D8" s="43"/>
      <c r="E8" s="43"/>
      <c r="F8" s="43"/>
      <c r="G8" s="43">
        <v>27074.7</v>
      </c>
      <c r="H8" s="43"/>
      <c r="I8" s="43">
        <v>85601</v>
      </c>
    </row>
    <row r="9" spans="1:11" x14ac:dyDescent="0.2">
      <c r="A9" s="21" t="s">
        <v>26</v>
      </c>
      <c r="B9" s="43"/>
      <c r="C9" s="43"/>
      <c r="D9" s="43"/>
      <c r="E9" s="43"/>
      <c r="F9" s="43"/>
      <c r="G9" s="43"/>
      <c r="H9" s="43"/>
      <c r="I9" s="43"/>
    </row>
    <row r="10" spans="1:11" x14ac:dyDescent="0.2">
      <c r="A10" s="21" t="s">
        <v>15</v>
      </c>
      <c r="B10" s="43"/>
      <c r="C10" s="43"/>
      <c r="D10" s="43"/>
      <c r="E10" s="43"/>
      <c r="F10" s="43"/>
      <c r="G10" s="43"/>
      <c r="H10" s="43"/>
      <c r="I10" s="43"/>
    </row>
    <row r="11" spans="1:11" x14ac:dyDescent="0.2">
      <c r="A11" s="21" t="s">
        <v>21</v>
      </c>
      <c r="B11" s="43">
        <v>363.03999999999996</v>
      </c>
      <c r="C11" s="43"/>
      <c r="D11" s="43">
        <v>400</v>
      </c>
      <c r="E11" s="43">
        <v>65</v>
      </c>
      <c r="F11" s="43">
        <v>2400</v>
      </c>
      <c r="G11" s="43">
        <v>616.61</v>
      </c>
      <c r="H11" s="43"/>
      <c r="I11" s="43"/>
    </row>
    <row r="12" spans="1:11" x14ac:dyDescent="0.2">
      <c r="A12" s="21" t="s">
        <v>20</v>
      </c>
      <c r="B12" s="43">
        <v>689.85</v>
      </c>
      <c r="C12" s="43">
        <v>800</v>
      </c>
      <c r="D12" s="43">
        <v>629.16</v>
      </c>
      <c r="E12" s="43">
        <v>1570.94</v>
      </c>
      <c r="F12" s="43">
        <v>173</v>
      </c>
      <c r="G12" s="43"/>
      <c r="H12" s="43">
        <v>15760001.85</v>
      </c>
      <c r="I12" s="43"/>
    </row>
    <row r="13" spans="1:11" x14ac:dyDescent="0.2">
      <c r="A13" s="21" t="s">
        <v>19</v>
      </c>
      <c r="B13" s="43">
        <v>3917</v>
      </c>
      <c r="C13" s="43"/>
      <c r="D13" s="43">
        <v>175.24</v>
      </c>
      <c r="E13" s="43"/>
      <c r="F13" s="43">
        <v>6027.38</v>
      </c>
      <c r="G13" s="43"/>
      <c r="H13" s="43">
        <v>1227600</v>
      </c>
      <c r="I13" s="43"/>
      <c r="K13" s="13"/>
    </row>
    <row r="14" spans="1:11" x14ac:dyDescent="0.2">
      <c r="A14" s="21" t="s">
        <v>38</v>
      </c>
      <c r="B14" s="43"/>
      <c r="C14" s="43"/>
      <c r="D14" s="43">
        <v>86.2</v>
      </c>
      <c r="E14" s="43"/>
      <c r="F14" s="43"/>
      <c r="G14" s="43"/>
      <c r="H14" s="43"/>
      <c r="I14" s="43"/>
    </row>
    <row r="15" spans="1:11" x14ac:dyDescent="0.2">
      <c r="A15" s="21" t="s">
        <v>39</v>
      </c>
      <c r="B15" s="43"/>
      <c r="C15" s="43"/>
      <c r="D15" s="43"/>
      <c r="E15" s="43"/>
      <c r="F15" s="43"/>
      <c r="G15" s="43"/>
      <c r="H15" s="43"/>
      <c r="I15" s="43"/>
    </row>
    <row r="16" spans="1:11" x14ac:dyDescent="0.2">
      <c r="A16" s="21" t="s">
        <v>22</v>
      </c>
      <c r="B16" s="43">
        <v>95.97</v>
      </c>
      <c r="C16" s="43"/>
      <c r="D16" s="43"/>
      <c r="E16" s="43"/>
      <c r="F16" s="43">
        <v>438</v>
      </c>
      <c r="G16" s="43"/>
      <c r="H16" s="43">
        <v>500</v>
      </c>
      <c r="I16" s="43"/>
    </row>
    <row r="17" spans="1:9" x14ac:dyDescent="0.2">
      <c r="A17" s="21" t="s">
        <v>24</v>
      </c>
      <c r="B17" s="43">
        <v>9928</v>
      </c>
      <c r="C17" s="43"/>
      <c r="D17" s="43">
        <v>7</v>
      </c>
      <c r="E17" s="43"/>
      <c r="F17" s="43"/>
      <c r="G17" s="43"/>
      <c r="H17" s="43"/>
      <c r="I17" s="43"/>
    </row>
    <row r="18" spans="1:9" x14ac:dyDescent="0.2">
      <c r="A18" s="21" t="s">
        <v>13</v>
      </c>
      <c r="B18" s="43"/>
      <c r="C18" s="43"/>
      <c r="D18" s="43"/>
      <c r="E18" s="43"/>
      <c r="F18" s="43"/>
      <c r="G18" s="43"/>
      <c r="H18" s="43"/>
      <c r="I18" s="43"/>
    </row>
    <row r="19" spans="1:9" x14ac:dyDescent="0.2">
      <c r="A19" s="21" t="s">
        <v>40</v>
      </c>
      <c r="B19" s="43"/>
      <c r="C19" s="43"/>
      <c r="D19" s="43"/>
      <c r="E19" s="43"/>
      <c r="F19" s="43"/>
      <c r="G19" s="43"/>
      <c r="H19" s="43"/>
      <c r="I19" s="43"/>
    </row>
    <row r="20" spans="1:9" x14ac:dyDescent="0.2">
      <c r="A20" s="21" t="s">
        <v>17</v>
      </c>
      <c r="B20" s="43"/>
      <c r="C20" s="43"/>
      <c r="D20" s="43"/>
      <c r="E20" s="43"/>
      <c r="F20" s="43">
        <v>3830.1</v>
      </c>
      <c r="G20" s="43"/>
      <c r="H20" s="43">
        <v>203074</v>
      </c>
      <c r="I20" s="43"/>
    </row>
    <row r="21" spans="1:9" x14ac:dyDescent="0.2">
      <c r="A21" s="21" t="s">
        <v>16</v>
      </c>
      <c r="B21" s="43"/>
      <c r="C21" s="43"/>
      <c r="D21" s="43"/>
      <c r="E21" s="43"/>
      <c r="F21" s="43"/>
      <c r="G21" s="43"/>
      <c r="H21" s="43"/>
      <c r="I21" s="43"/>
    </row>
    <row r="22" spans="1:9" x14ac:dyDescent="0.2">
      <c r="A22" s="21" t="s">
        <v>14</v>
      </c>
      <c r="B22" s="43"/>
      <c r="C22" s="43">
        <v>10</v>
      </c>
      <c r="D22" s="43"/>
      <c r="E22" s="43"/>
      <c r="F22" s="43"/>
      <c r="G22" s="43"/>
      <c r="H22" s="43"/>
      <c r="I22" s="43"/>
    </row>
    <row r="23" spans="1:9" x14ac:dyDescent="0.2">
      <c r="A23" s="21" t="s">
        <v>23</v>
      </c>
      <c r="B23" s="43"/>
      <c r="C23" s="43"/>
      <c r="D23" s="43"/>
      <c r="E23" s="43"/>
      <c r="F23" s="43"/>
      <c r="G23" s="43"/>
      <c r="H23" s="43"/>
      <c r="I23" s="43"/>
    </row>
    <row r="24" spans="1:9" x14ac:dyDescent="0.2">
      <c r="A24" s="21"/>
      <c r="B24" s="43"/>
      <c r="C24" s="43"/>
      <c r="D24" s="43"/>
      <c r="E24" s="43"/>
      <c r="F24" s="43"/>
      <c r="G24" s="43"/>
      <c r="H24" s="43"/>
      <c r="I24" s="43"/>
    </row>
    <row r="25" spans="1:9" x14ac:dyDescent="0.2">
      <c r="A25" s="74" t="s">
        <v>27</v>
      </c>
      <c r="B25" s="75">
        <v>20972.559999999998</v>
      </c>
      <c r="C25" s="75">
        <v>822.9</v>
      </c>
      <c r="D25" s="75">
        <v>1977.47</v>
      </c>
      <c r="E25" s="75">
        <v>1635.94</v>
      </c>
      <c r="F25" s="75">
        <v>12940.480000000001</v>
      </c>
      <c r="G25" s="75">
        <v>27691.31</v>
      </c>
      <c r="H25" s="75">
        <v>17269975.850000001</v>
      </c>
      <c r="I25" s="75">
        <v>85601</v>
      </c>
    </row>
    <row r="26" spans="1:9" x14ac:dyDescent="0.2">
      <c r="D26" s="13"/>
    </row>
    <row r="27" spans="1:9" x14ac:dyDescent="0.2">
      <c r="A27" s="12" t="s">
        <v>45</v>
      </c>
    </row>
    <row r="28" spans="1:9" x14ac:dyDescent="0.2">
      <c r="A28" s="12" t="s">
        <v>46</v>
      </c>
    </row>
    <row r="29" spans="1:9" x14ac:dyDescent="0.2">
      <c r="A29" s="12" t="s">
        <v>47</v>
      </c>
    </row>
  </sheetData>
  <mergeCells count="3">
    <mergeCell ref="A2:H2"/>
    <mergeCell ref="F5:G5"/>
    <mergeCell ref="H5:I5"/>
  </mergeCells>
  <phoneticPr fontId="2" type="noConversion"/>
  <pageMargins left="0.4" right="0.36" top="0.6" bottom="1" header="0" footer="0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25"/>
  <sheetViews>
    <sheetView workbookViewId="0">
      <selection activeCell="K14" sqref="K14"/>
    </sheetView>
  </sheetViews>
  <sheetFormatPr baseColWidth="10" defaultColWidth="11.42578125" defaultRowHeight="12.75" x14ac:dyDescent="0.2"/>
  <cols>
    <col min="1" max="1" width="31.7109375" style="3" customWidth="1"/>
    <col min="2" max="3" width="12.7109375" style="3" bestFit="1" customWidth="1"/>
    <col min="4" max="4" width="12.28515625" style="3" bestFit="1" customWidth="1"/>
    <col min="5" max="5" width="11.5703125" style="3" bestFit="1" customWidth="1"/>
    <col min="6" max="6" width="12.28515625" style="3" bestFit="1" customWidth="1"/>
    <col min="7" max="7" width="15.5703125" style="3" customWidth="1"/>
    <col min="8" max="11" width="11.42578125" style="3"/>
    <col min="12" max="12" width="12.140625" style="3" customWidth="1"/>
    <col min="13" max="16384" width="11.42578125" style="3"/>
  </cols>
  <sheetData>
    <row r="2" spans="1:256" ht="15" x14ac:dyDescent="0.25">
      <c r="A2" s="117" t="s">
        <v>29</v>
      </c>
      <c r="B2" s="117"/>
      <c r="C2" s="117"/>
      <c r="D2" s="117"/>
      <c r="E2" s="117"/>
      <c r="F2" s="117"/>
      <c r="G2" s="117"/>
      <c r="H2" s="117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spans="1:256" ht="15" x14ac:dyDescent="0.25">
      <c r="A3" s="112"/>
      <c r="B3" s="112"/>
      <c r="C3" s="112"/>
      <c r="D3" s="112"/>
      <c r="E3" s="112"/>
      <c r="F3" s="112"/>
      <c r="G3" s="112"/>
      <c r="H3" s="112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5" spans="1:256" ht="26.25" thickBot="1" x14ac:dyDescent="0.25">
      <c r="A5" s="41" t="s">
        <v>41</v>
      </c>
      <c r="B5" s="41" t="s">
        <v>44</v>
      </c>
      <c r="C5" s="41" t="s">
        <v>5</v>
      </c>
      <c r="D5" s="41" t="s">
        <v>6</v>
      </c>
      <c r="E5" s="41" t="s">
        <v>7</v>
      </c>
      <c r="F5" s="114" t="s">
        <v>8</v>
      </c>
      <c r="G5" s="115" t="s">
        <v>9</v>
      </c>
    </row>
    <row r="6" spans="1:256" ht="13.5" thickBot="1" x14ac:dyDescent="0.25">
      <c r="A6" s="40" t="s">
        <v>10</v>
      </c>
      <c r="B6" s="40" t="s">
        <v>42</v>
      </c>
      <c r="C6" s="40" t="s">
        <v>42</v>
      </c>
      <c r="D6" s="40" t="s">
        <v>42</v>
      </c>
      <c r="E6" s="40" t="s">
        <v>42</v>
      </c>
      <c r="F6" s="40" t="s">
        <v>11</v>
      </c>
      <c r="G6" s="40" t="s">
        <v>11</v>
      </c>
    </row>
    <row r="7" spans="1:256" x14ac:dyDescent="0.2">
      <c r="A7" s="21" t="s">
        <v>25</v>
      </c>
      <c r="B7" s="43">
        <v>36966.400000000001</v>
      </c>
      <c r="C7" s="43">
        <v>2.1</v>
      </c>
      <c r="D7" s="43">
        <v>934.41</v>
      </c>
      <c r="E7" s="43"/>
      <c r="F7" s="43"/>
      <c r="G7" s="43">
        <v>77800</v>
      </c>
    </row>
    <row r="8" spans="1:256" x14ac:dyDescent="0.2">
      <c r="A8" s="21" t="s">
        <v>18</v>
      </c>
      <c r="B8" s="43"/>
      <c r="C8" s="43"/>
      <c r="D8" s="43">
        <v>10</v>
      </c>
      <c r="E8" s="43"/>
      <c r="F8" s="43">
        <v>4389.3</v>
      </c>
      <c r="G8" s="43">
        <v>1038060.44</v>
      </c>
    </row>
    <row r="9" spans="1:256" x14ac:dyDescent="0.2">
      <c r="A9" s="21" t="s">
        <v>26</v>
      </c>
      <c r="B9" s="43"/>
      <c r="C9" s="43"/>
      <c r="D9" s="43"/>
      <c r="E9" s="43"/>
      <c r="F9" s="43"/>
      <c r="G9" s="43"/>
    </row>
    <row r="10" spans="1:256" x14ac:dyDescent="0.2">
      <c r="A10" s="21" t="s">
        <v>15</v>
      </c>
      <c r="B10" s="43"/>
      <c r="C10" s="43"/>
      <c r="D10" s="43"/>
      <c r="E10" s="43"/>
      <c r="F10" s="43"/>
      <c r="G10" s="43"/>
    </row>
    <row r="11" spans="1:256" x14ac:dyDescent="0.2">
      <c r="A11" s="21" t="s">
        <v>21</v>
      </c>
      <c r="B11" s="43">
        <v>370.44</v>
      </c>
      <c r="C11" s="43"/>
      <c r="D11" s="43">
        <v>412.96</v>
      </c>
      <c r="E11" s="43">
        <v>16.55</v>
      </c>
      <c r="F11" s="43">
        <v>5739.98</v>
      </c>
      <c r="G11" s="43"/>
    </row>
    <row r="12" spans="1:256" x14ac:dyDescent="0.2">
      <c r="A12" s="21" t="s">
        <v>20</v>
      </c>
      <c r="B12" s="43">
        <v>536.24</v>
      </c>
      <c r="C12" s="43"/>
      <c r="D12" s="43">
        <v>9753.26</v>
      </c>
      <c r="E12" s="43">
        <v>1688.46</v>
      </c>
      <c r="F12" s="43">
        <v>1033</v>
      </c>
      <c r="G12" s="43">
        <v>123850</v>
      </c>
    </row>
    <row r="13" spans="1:256" x14ac:dyDescent="0.2">
      <c r="A13" s="21" t="s">
        <v>19</v>
      </c>
      <c r="B13" s="43">
        <v>3236</v>
      </c>
      <c r="C13" s="43"/>
      <c r="D13" s="43">
        <v>138</v>
      </c>
      <c r="E13" s="43"/>
      <c r="F13" s="43">
        <v>6442</v>
      </c>
      <c r="G13" s="43">
        <v>2458738.4</v>
      </c>
    </row>
    <row r="14" spans="1:256" x14ac:dyDescent="0.2">
      <c r="A14" s="21" t="s">
        <v>38</v>
      </c>
      <c r="B14" s="43"/>
      <c r="C14" s="43"/>
      <c r="D14" s="43">
        <v>96.32</v>
      </c>
      <c r="E14" s="43"/>
      <c r="F14" s="43"/>
      <c r="G14" s="43"/>
    </row>
    <row r="15" spans="1:256" x14ac:dyDescent="0.2">
      <c r="A15" s="21" t="s">
        <v>39</v>
      </c>
      <c r="B15" s="43"/>
      <c r="C15" s="43"/>
      <c r="D15" s="43"/>
      <c r="E15" s="43"/>
      <c r="F15" s="43"/>
      <c r="G15" s="43"/>
    </row>
    <row r="16" spans="1:256" x14ac:dyDescent="0.2">
      <c r="A16" s="21" t="s">
        <v>22</v>
      </c>
      <c r="B16" s="43">
        <v>45</v>
      </c>
      <c r="C16" s="43"/>
      <c r="D16" s="43"/>
      <c r="E16" s="43"/>
      <c r="F16" s="43">
        <v>453</v>
      </c>
      <c r="G16" s="43"/>
    </row>
    <row r="17" spans="1:7" x14ac:dyDescent="0.2">
      <c r="A17" s="21" t="s">
        <v>24</v>
      </c>
      <c r="B17" s="43">
        <v>20350.38</v>
      </c>
      <c r="C17" s="43"/>
      <c r="D17" s="43"/>
      <c r="E17" s="43"/>
      <c r="F17" s="43"/>
      <c r="G17" s="43"/>
    </row>
    <row r="18" spans="1:7" x14ac:dyDescent="0.2">
      <c r="A18" s="21" t="s">
        <v>13</v>
      </c>
      <c r="B18" s="43"/>
      <c r="C18" s="43">
        <v>59084</v>
      </c>
      <c r="D18" s="43"/>
      <c r="E18" s="43"/>
      <c r="F18" s="43"/>
      <c r="G18" s="43"/>
    </row>
    <row r="19" spans="1:7" x14ac:dyDescent="0.2">
      <c r="A19" s="21" t="s">
        <v>40</v>
      </c>
      <c r="B19" s="43"/>
      <c r="C19" s="43"/>
      <c r="D19" s="43"/>
      <c r="E19" s="43"/>
      <c r="F19" s="43"/>
      <c r="G19" s="43"/>
    </row>
    <row r="20" spans="1:7" x14ac:dyDescent="0.2">
      <c r="A20" s="21" t="s">
        <v>17</v>
      </c>
      <c r="B20" s="43"/>
      <c r="C20" s="43"/>
      <c r="D20" s="43"/>
      <c r="E20" s="43"/>
      <c r="F20" s="43">
        <v>66.569999999999993</v>
      </c>
      <c r="G20" s="43">
        <v>24165.81</v>
      </c>
    </row>
    <row r="21" spans="1:7" x14ac:dyDescent="0.2">
      <c r="A21" s="21" t="s">
        <v>16</v>
      </c>
      <c r="B21" s="43"/>
      <c r="C21" s="43"/>
      <c r="D21" s="43"/>
      <c r="E21" s="43"/>
      <c r="F21" s="43"/>
      <c r="G21" s="43"/>
    </row>
    <row r="22" spans="1:7" x14ac:dyDescent="0.2">
      <c r="A22" s="21" t="s">
        <v>14</v>
      </c>
      <c r="B22" s="43"/>
      <c r="C22" s="43"/>
      <c r="D22" s="43"/>
      <c r="E22" s="43"/>
      <c r="F22" s="43"/>
      <c r="G22" s="43"/>
    </row>
    <row r="23" spans="1:7" x14ac:dyDescent="0.2">
      <c r="A23" s="21" t="s">
        <v>23</v>
      </c>
      <c r="B23" s="43"/>
      <c r="C23" s="43"/>
      <c r="D23" s="43"/>
      <c r="E23" s="43"/>
      <c r="F23" s="43"/>
      <c r="G23" s="43"/>
    </row>
    <row r="24" spans="1:7" x14ac:dyDescent="0.2">
      <c r="A24" s="21"/>
      <c r="B24" s="21"/>
      <c r="C24" s="21"/>
      <c r="D24" s="21"/>
      <c r="E24" s="21"/>
      <c r="F24" s="21"/>
      <c r="G24" s="21"/>
    </row>
    <row r="25" spans="1:7" x14ac:dyDescent="0.2">
      <c r="A25" s="74" t="s">
        <v>27</v>
      </c>
      <c r="B25" s="75">
        <v>61504.460000000006</v>
      </c>
      <c r="C25" s="75">
        <v>59086.1</v>
      </c>
      <c r="D25" s="75">
        <v>11344.95</v>
      </c>
      <c r="E25" s="75">
        <v>1705.01</v>
      </c>
      <c r="F25" s="75">
        <v>18123.849999999999</v>
      </c>
      <c r="G25" s="75">
        <v>3722614.65</v>
      </c>
    </row>
  </sheetData>
  <mergeCells count="33">
    <mergeCell ref="F5:G5"/>
    <mergeCell ref="AG2:AN2"/>
    <mergeCell ref="AO2:AV2"/>
    <mergeCell ref="AW2:BD2"/>
    <mergeCell ref="BE2:BL2"/>
    <mergeCell ref="A2:H2"/>
    <mergeCell ref="I2:P2"/>
    <mergeCell ref="Q2:X2"/>
    <mergeCell ref="Y2:AF2"/>
    <mergeCell ref="CS2:CZ2"/>
    <mergeCell ref="DA2:DH2"/>
    <mergeCell ref="DI2:DP2"/>
    <mergeCell ref="DQ2:DX2"/>
    <mergeCell ref="BM2:BT2"/>
    <mergeCell ref="BU2:CB2"/>
    <mergeCell ref="CC2:CJ2"/>
    <mergeCell ref="CK2:CR2"/>
    <mergeCell ref="FE2:FL2"/>
    <mergeCell ref="FM2:FT2"/>
    <mergeCell ref="FU2:GB2"/>
    <mergeCell ref="GC2:GJ2"/>
    <mergeCell ref="DY2:EF2"/>
    <mergeCell ref="EG2:EN2"/>
    <mergeCell ref="EO2:EV2"/>
    <mergeCell ref="EW2:FD2"/>
    <mergeCell ref="GK2:GR2"/>
    <mergeCell ref="GS2:GZ2"/>
    <mergeCell ref="HA2:HH2"/>
    <mergeCell ref="IO2:IV2"/>
    <mergeCell ref="HI2:HP2"/>
    <mergeCell ref="HQ2:HX2"/>
    <mergeCell ref="HY2:IF2"/>
    <mergeCell ref="IG2:IN2"/>
  </mergeCells>
  <phoneticPr fontId="22" type="noConversion"/>
  <pageMargins left="0.4" right="0.36" top="0.6" bottom="1" header="0" footer="0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workbookViewId="0">
      <selection activeCell="B40" sqref="B40"/>
    </sheetView>
  </sheetViews>
  <sheetFormatPr baseColWidth="10" defaultColWidth="11.42578125" defaultRowHeight="12.75" x14ac:dyDescent="0.2"/>
  <cols>
    <col min="1" max="1" width="32.5703125" style="5" customWidth="1"/>
    <col min="2" max="2" width="12" style="5" bestFit="1" customWidth="1"/>
    <col min="3" max="3" width="13" style="5" bestFit="1" customWidth="1"/>
    <col min="4" max="4" width="12.7109375" style="5" bestFit="1" customWidth="1"/>
    <col min="5" max="5" width="11.5703125" style="5" bestFit="1" customWidth="1"/>
    <col min="6" max="6" width="13" style="5" bestFit="1" customWidth="1"/>
    <col min="7" max="7" width="14" style="5" customWidth="1"/>
    <col min="8" max="11" width="11.42578125" style="5"/>
    <col min="12" max="12" width="12.140625" style="5" customWidth="1"/>
    <col min="13" max="16384" width="11.42578125" style="5"/>
  </cols>
  <sheetData>
    <row r="2" spans="1:12" ht="15" x14ac:dyDescent="0.25">
      <c r="A2" s="118" t="s">
        <v>31</v>
      </c>
      <c r="B2" s="118"/>
      <c r="C2" s="118"/>
      <c r="D2" s="118"/>
      <c r="E2" s="118"/>
      <c r="F2" s="118"/>
      <c r="G2" s="118"/>
      <c r="H2" s="118"/>
      <c r="I2" s="4"/>
    </row>
    <row r="5" spans="1:12" ht="26.25" thickBot="1" x14ac:dyDescent="0.25">
      <c r="A5" s="41" t="s">
        <v>41</v>
      </c>
      <c r="B5" s="41" t="s">
        <v>44</v>
      </c>
      <c r="C5" s="41" t="s">
        <v>5</v>
      </c>
      <c r="D5" s="41" t="s">
        <v>6</v>
      </c>
      <c r="E5" s="41" t="s">
        <v>7</v>
      </c>
      <c r="F5" s="114" t="s">
        <v>8</v>
      </c>
      <c r="G5" s="115" t="s">
        <v>9</v>
      </c>
    </row>
    <row r="6" spans="1:12" ht="13.5" thickBot="1" x14ac:dyDescent="0.25">
      <c r="A6" s="40" t="s">
        <v>10</v>
      </c>
      <c r="B6" s="40" t="s">
        <v>42</v>
      </c>
      <c r="C6" s="40" t="s">
        <v>42</v>
      </c>
      <c r="D6" s="40" t="s">
        <v>42</v>
      </c>
      <c r="E6" s="40" t="s">
        <v>42</v>
      </c>
      <c r="F6" s="40" t="s">
        <v>11</v>
      </c>
      <c r="G6" s="40" t="s">
        <v>11</v>
      </c>
    </row>
    <row r="7" spans="1:12" x14ac:dyDescent="0.2">
      <c r="A7" s="21" t="s">
        <v>25</v>
      </c>
      <c r="B7" s="43">
        <v>5435.01</v>
      </c>
      <c r="C7" s="43">
        <v>13.3</v>
      </c>
      <c r="D7" s="43">
        <v>6695.72</v>
      </c>
      <c r="E7" s="43"/>
      <c r="F7" s="43">
        <v>72</v>
      </c>
      <c r="G7" s="43">
        <v>66400</v>
      </c>
      <c r="I7" s="14"/>
      <c r="J7" s="14"/>
      <c r="K7" s="14"/>
      <c r="L7" s="14"/>
    </row>
    <row r="8" spans="1:12" x14ac:dyDescent="0.2">
      <c r="A8" s="21" t="s">
        <v>18</v>
      </c>
      <c r="B8" s="43"/>
      <c r="C8" s="43"/>
      <c r="D8" s="43"/>
      <c r="E8" s="43"/>
      <c r="F8" s="43">
        <v>2813.26</v>
      </c>
      <c r="G8" s="43">
        <v>1136514.5</v>
      </c>
      <c r="I8" s="14"/>
      <c r="J8" s="14"/>
      <c r="K8" s="14"/>
      <c r="L8" s="14"/>
    </row>
    <row r="9" spans="1:12" x14ac:dyDescent="0.2">
      <c r="A9" s="21" t="s">
        <v>26</v>
      </c>
      <c r="B9" s="43"/>
      <c r="C9" s="43"/>
      <c r="D9" s="43"/>
      <c r="E9" s="43"/>
      <c r="F9" s="43"/>
      <c r="G9" s="43"/>
      <c r="I9" s="14"/>
      <c r="J9" s="14"/>
      <c r="K9" s="14"/>
      <c r="L9" s="14"/>
    </row>
    <row r="10" spans="1:12" x14ac:dyDescent="0.2">
      <c r="A10" s="21" t="s">
        <v>15</v>
      </c>
      <c r="B10" s="43">
        <v>5</v>
      </c>
      <c r="C10" s="43"/>
      <c r="D10" s="43"/>
      <c r="E10" s="43"/>
      <c r="F10" s="43"/>
      <c r="G10" s="43"/>
      <c r="I10" s="14"/>
      <c r="J10" s="14"/>
      <c r="K10" s="14"/>
      <c r="L10" s="14"/>
    </row>
    <row r="11" spans="1:12" x14ac:dyDescent="0.2">
      <c r="A11" s="21" t="s">
        <v>21</v>
      </c>
      <c r="B11" s="43">
        <v>213.6</v>
      </c>
      <c r="C11" s="43"/>
      <c r="D11" s="43">
        <v>5</v>
      </c>
      <c r="E11" s="43"/>
      <c r="F11" s="43">
        <v>3815.2</v>
      </c>
      <c r="G11" s="43"/>
      <c r="I11" s="14"/>
      <c r="J11" s="14"/>
      <c r="K11" s="14"/>
      <c r="L11" s="14"/>
    </row>
    <row r="12" spans="1:12" x14ac:dyDescent="0.2">
      <c r="A12" s="21" t="s">
        <v>20</v>
      </c>
      <c r="B12" s="43">
        <v>660</v>
      </c>
      <c r="C12" s="43"/>
      <c r="D12" s="43">
        <v>6529.58</v>
      </c>
      <c r="E12" s="43">
        <v>1559.58</v>
      </c>
      <c r="F12" s="43">
        <v>280.22000000000003</v>
      </c>
      <c r="G12" s="43">
        <v>1422864.5</v>
      </c>
      <c r="I12" s="14"/>
      <c r="J12" s="14"/>
      <c r="K12" s="14"/>
      <c r="L12" s="14"/>
    </row>
    <row r="13" spans="1:12" x14ac:dyDescent="0.2">
      <c r="A13" s="21" t="s">
        <v>19</v>
      </c>
      <c r="B13" s="43">
        <v>3116</v>
      </c>
      <c r="C13" s="43"/>
      <c r="D13" s="43">
        <v>216.26</v>
      </c>
      <c r="E13" s="43"/>
      <c r="F13" s="43">
        <v>3005.05</v>
      </c>
      <c r="G13" s="43">
        <v>1721117</v>
      </c>
      <c r="I13" s="14"/>
      <c r="J13" s="14"/>
      <c r="K13" s="14"/>
      <c r="L13" s="14"/>
    </row>
    <row r="14" spans="1:12" x14ac:dyDescent="0.2">
      <c r="A14" s="21" t="s">
        <v>38</v>
      </c>
      <c r="B14" s="43"/>
      <c r="C14" s="43"/>
      <c r="D14" s="43">
        <v>88.36</v>
      </c>
      <c r="E14" s="43"/>
      <c r="F14" s="43"/>
      <c r="G14" s="43"/>
      <c r="I14" s="14"/>
      <c r="J14" s="14"/>
      <c r="K14" s="14"/>
      <c r="L14" s="14"/>
    </row>
    <row r="15" spans="1:12" x14ac:dyDescent="0.2">
      <c r="A15" s="21" t="s">
        <v>39</v>
      </c>
      <c r="B15" s="43"/>
      <c r="C15" s="43"/>
      <c r="D15" s="43"/>
      <c r="E15" s="43"/>
      <c r="F15" s="43"/>
      <c r="G15" s="43"/>
      <c r="I15" s="14"/>
      <c r="J15" s="14"/>
      <c r="K15" s="14"/>
      <c r="L15" s="14"/>
    </row>
    <row r="16" spans="1:12" x14ac:dyDescent="0.2">
      <c r="A16" s="21" t="s">
        <v>22</v>
      </c>
      <c r="B16" s="43">
        <v>67.48</v>
      </c>
      <c r="C16" s="43"/>
      <c r="D16" s="43"/>
      <c r="E16" s="43"/>
      <c r="F16" s="43">
        <v>272</v>
      </c>
      <c r="G16" s="43"/>
      <c r="I16" s="14"/>
      <c r="J16" s="14"/>
      <c r="K16" s="14"/>
      <c r="L16" s="14"/>
    </row>
    <row r="17" spans="1:12" x14ac:dyDescent="0.2">
      <c r="A17" s="21" t="s">
        <v>24</v>
      </c>
      <c r="B17" s="43">
        <v>17714.490000000002</v>
      </c>
      <c r="C17" s="43"/>
      <c r="D17" s="43"/>
      <c r="E17" s="43"/>
      <c r="F17" s="43"/>
      <c r="G17" s="43"/>
      <c r="I17" s="14"/>
      <c r="J17" s="14"/>
      <c r="K17" s="14"/>
      <c r="L17" s="14"/>
    </row>
    <row r="18" spans="1:12" x14ac:dyDescent="0.2">
      <c r="A18" s="21" t="s">
        <v>13</v>
      </c>
      <c r="B18" s="43"/>
      <c r="C18" s="43">
        <v>57267</v>
      </c>
      <c r="D18" s="43"/>
      <c r="E18" s="43"/>
      <c r="F18" s="43"/>
      <c r="G18" s="43"/>
      <c r="I18" s="14"/>
      <c r="J18" s="14"/>
      <c r="K18" s="14"/>
      <c r="L18" s="14"/>
    </row>
    <row r="19" spans="1:12" x14ac:dyDescent="0.2">
      <c r="A19" s="21" t="s">
        <v>40</v>
      </c>
      <c r="B19" s="43"/>
      <c r="C19" s="43"/>
      <c r="D19" s="43"/>
      <c r="E19" s="43"/>
      <c r="F19" s="43"/>
      <c r="G19" s="43"/>
      <c r="I19" s="14"/>
      <c r="J19" s="14"/>
      <c r="K19" s="14"/>
      <c r="L19" s="14"/>
    </row>
    <row r="20" spans="1:12" x14ac:dyDescent="0.2">
      <c r="A20" s="21" t="s">
        <v>17</v>
      </c>
      <c r="B20" s="43"/>
      <c r="C20" s="43"/>
      <c r="D20" s="43"/>
      <c r="E20" s="43"/>
      <c r="F20" s="43">
        <v>40.51</v>
      </c>
      <c r="G20" s="43">
        <v>24168.9</v>
      </c>
      <c r="I20" s="14"/>
      <c r="J20" s="14"/>
      <c r="K20" s="14"/>
      <c r="L20" s="14"/>
    </row>
    <row r="21" spans="1:12" x14ac:dyDescent="0.2">
      <c r="A21" s="21" t="s">
        <v>16</v>
      </c>
      <c r="B21" s="43"/>
      <c r="C21" s="43"/>
      <c r="D21" s="43"/>
      <c r="E21" s="43"/>
      <c r="F21" s="43"/>
      <c r="G21" s="43"/>
      <c r="I21" s="14"/>
      <c r="J21" s="14"/>
      <c r="K21" s="14"/>
      <c r="L21" s="14"/>
    </row>
    <row r="22" spans="1:12" x14ac:dyDescent="0.2">
      <c r="A22" s="21" t="s">
        <v>14</v>
      </c>
      <c r="B22" s="43"/>
      <c r="C22" s="43"/>
      <c r="D22" s="43"/>
      <c r="E22" s="43"/>
      <c r="F22" s="43"/>
      <c r="G22" s="43"/>
      <c r="I22" s="14"/>
      <c r="J22" s="14"/>
      <c r="K22" s="14"/>
      <c r="L22" s="14"/>
    </row>
    <row r="23" spans="1:12" x14ac:dyDescent="0.2">
      <c r="A23" s="21" t="s">
        <v>23</v>
      </c>
      <c r="B23" s="21"/>
      <c r="C23" s="21"/>
      <c r="D23" s="21"/>
      <c r="E23" s="21"/>
      <c r="F23" s="21"/>
      <c r="G23" s="21"/>
      <c r="I23" s="14"/>
      <c r="J23" s="14"/>
      <c r="K23" s="14"/>
      <c r="L23" s="14"/>
    </row>
    <row r="24" spans="1:12" x14ac:dyDescent="0.2">
      <c r="A24" s="21"/>
      <c r="B24" s="21"/>
      <c r="C24" s="21"/>
      <c r="D24" s="21"/>
      <c r="E24" s="21"/>
      <c r="F24" s="21"/>
      <c r="G24" s="21"/>
      <c r="I24" s="14"/>
      <c r="J24" s="14"/>
      <c r="K24" s="14"/>
      <c r="L24" s="14"/>
    </row>
    <row r="25" spans="1:12" x14ac:dyDescent="0.2">
      <c r="A25" s="74" t="s">
        <v>27</v>
      </c>
      <c r="B25" s="75">
        <v>27211.58</v>
      </c>
      <c r="C25" s="75">
        <v>57280.3</v>
      </c>
      <c r="D25" s="75">
        <v>13534.92</v>
      </c>
      <c r="E25" s="75">
        <v>1559.58</v>
      </c>
      <c r="F25" s="75">
        <v>10298.24</v>
      </c>
      <c r="G25" s="75">
        <v>4371064.9000000004</v>
      </c>
      <c r="I25" s="14"/>
      <c r="J25" s="14"/>
      <c r="K25" s="14"/>
      <c r="L25" s="14"/>
    </row>
    <row r="27" spans="1:12" x14ac:dyDescent="0.2">
      <c r="A27" s="6" t="s">
        <v>30</v>
      </c>
    </row>
  </sheetData>
  <mergeCells count="2">
    <mergeCell ref="A2:H2"/>
    <mergeCell ref="F5:G5"/>
  </mergeCells>
  <phoneticPr fontId="22" type="noConversion"/>
  <pageMargins left="0.4" right="0.36" top="0.6" bottom="1" header="0" footer="0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24"/>
  <sheetViews>
    <sheetView workbookViewId="0">
      <selection activeCell="C37" sqref="C37"/>
    </sheetView>
  </sheetViews>
  <sheetFormatPr baseColWidth="10" defaultColWidth="11.42578125" defaultRowHeight="12.75" x14ac:dyDescent="0.2"/>
  <cols>
    <col min="1" max="1" width="32" style="7" customWidth="1"/>
    <col min="2" max="2" width="13.42578125" style="7" bestFit="1" customWidth="1"/>
    <col min="3" max="3" width="12.7109375" style="7" bestFit="1" customWidth="1"/>
    <col min="4" max="5" width="11.5703125" style="7" bestFit="1" customWidth="1"/>
    <col min="6" max="6" width="12.5703125" style="7" bestFit="1" customWidth="1"/>
    <col min="7" max="7" width="17" style="7" customWidth="1"/>
    <col min="8" max="11" width="11.42578125" style="7"/>
    <col min="12" max="12" width="12.140625" style="7" customWidth="1"/>
    <col min="13" max="16384" width="11.42578125" style="7"/>
  </cols>
  <sheetData>
    <row r="2" spans="1:256" ht="15" x14ac:dyDescent="0.25">
      <c r="A2" s="120" t="s">
        <v>32</v>
      </c>
      <c r="B2" s="120"/>
      <c r="C2" s="120"/>
      <c r="D2" s="120"/>
      <c r="E2" s="120"/>
      <c r="F2" s="120"/>
      <c r="G2" s="120"/>
      <c r="H2" s="120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</row>
    <row r="4" spans="1:256" ht="26.25" thickBot="1" x14ac:dyDescent="0.25">
      <c r="A4" s="41" t="s">
        <v>41</v>
      </c>
      <c r="B4" s="41" t="s">
        <v>44</v>
      </c>
      <c r="C4" s="41" t="s">
        <v>5</v>
      </c>
      <c r="D4" s="41" t="s">
        <v>6</v>
      </c>
      <c r="E4" s="41" t="s">
        <v>7</v>
      </c>
      <c r="F4" s="114" t="s">
        <v>8</v>
      </c>
      <c r="G4" s="115" t="s">
        <v>9</v>
      </c>
    </row>
    <row r="5" spans="1:256" ht="13.5" thickBot="1" x14ac:dyDescent="0.25">
      <c r="A5" s="40" t="s">
        <v>10</v>
      </c>
      <c r="B5" s="40" t="s">
        <v>42</v>
      </c>
      <c r="C5" s="40" t="s">
        <v>42</v>
      </c>
      <c r="D5" s="40" t="s">
        <v>42</v>
      </c>
      <c r="E5" s="40" t="s">
        <v>42</v>
      </c>
      <c r="F5" s="40" t="s">
        <v>11</v>
      </c>
      <c r="G5" s="40" t="s">
        <v>11</v>
      </c>
    </row>
    <row r="6" spans="1:256" x14ac:dyDescent="0.2">
      <c r="A6" s="21" t="s">
        <v>25</v>
      </c>
      <c r="B6" s="43">
        <v>37085</v>
      </c>
      <c r="C6" s="43">
        <v>25.3</v>
      </c>
      <c r="D6" s="43">
        <v>4314.7299999999996</v>
      </c>
      <c r="E6" s="43"/>
      <c r="F6" s="43">
        <v>72</v>
      </c>
      <c r="G6" s="43">
        <v>119400</v>
      </c>
    </row>
    <row r="7" spans="1:256" x14ac:dyDescent="0.2">
      <c r="A7" s="21" t="s">
        <v>18</v>
      </c>
      <c r="B7" s="43"/>
      <c r="C7" s="43"/>
      <c r="D7" s="43">
        <v>6</v>
      </c>
      <c r="E7" s="43"/>
      <c r="F7" s="43">
        <v>2339</v>
      </c>
      <c r="G7" s="43">
        <v>1015203</v>
      </c>
    </row>
    <row r="8" spans="1:256" x14ac:dyDescent="0.2">
      <c r="A8" s="21" t="s">
        <v>26</v>
      </c>
      <c r="B8" s="43"/>
      <c r="C8" s="43">
        <v>20</v>
      </c>
      <c r="D8" s="43"/>
      <c r="E8" s="43"/>
      <c r="F8" s="43"/>
      <c r="G8" s="43">
        <v>70</v>
      </c>
    </row>
    <row r="9" spans="1:256" x14ac:dyDescent="0.2">
      <c r="A9" s="21" t="s">
        <v>15</v>
      </c>
      <c r="B9" s="43"/>
      <c r="C9" s="43"/>
      <c r="D9" s="43"/>
      <c r="E9" s="43"/>
      <c r="F9" s="43"/>
      <c r="G9" s="43"/>
    </row>
    <row r="10" spans="1:256" x14ac:dyDescent="0.2">
      <c r="A10" s="21" t="s">
        <v>21</v>
      </c>
      <c r="B10" s="43">
        <v>583</v>
      </c>
      <c r="C10" s="43"/>
      <c r="D10" s="43">
        <v>5</v>
      </c>
      <c r="E10" s="43"/>
      <c r="F10" s="43">
        <v>550</v>
      </c>
      <c r="G10" s="43"/>
    </row>
    <row r="11" spans="1:256" x14ac:dyDescent="0.2">
      <c r="A11" s="21" t="s">
        <v>20</v>
      </c>
      <c r="B11" s="43">
        <v>180</v>
      </c>
      <c r="C11" s="43"/>
      <c r="D11" s="43">
        <v>2327.4699999999998</v>
      </c>
      <c r="E11" s="43">
        <v>1443.41</v>
      </c>
      <c r="F11" s="43">
        <v>4196</v>
      </c>
      <c r="G11" s="43">
        <v>81218</v>
      </c>
    </row>
    <row r="12" spans="1:256" x14ac:dyDescent="0.2">
      <c r="A12" s="21" t="s">
        <v>19</v>
      </c>
      <c r="B12" s="43">
        <v>5461</v>
      </c>
      <c r="C12" s="43"/>
      <c r="D12" s="43">
        <v>615.23</v>
      </c>
      <c r="E12" s="43"/>
      <c r="F12" s="43">
        <v>5250</v>
      </c>
      <c r="G12" s="43">
        <v>8452500</v>
      </c>
    </row>
    <row r="13" spans="1:256" x14ac:dyDescent="0.2">
      <c r="A13" s="21" t="s">
        <v>38</v>
      </c>
      <c r="B13" s="43"/>
      <c r="C13" s="43"/>
      <c r="D13" s="43">
        <v>35.75</v>
      </c>
      <c r="E13" s="43"/>
      <c r="F13" s="43"/>
      <c r="G13" s="43"/>
    </row>
    <row r="14" spans="1:256" x14ac:dyDescent="0.2">
      <c r="A14" s="21" t="s">
        <v>39</v>
      </c>
      <c r="B14" s="43"/>
      <c r="C14" s="43"/>
      <c r="D14" s="43"/>
      <c r="E14" s="43"/>
      <c r="F14" s="43"/>
      <c r="G14" s="43"/>
    </row>
    <row r="15" spans="1:256" x14ac:dyDescent="0.2">
      <c r="A15" s="21" t="s">
        <v>22</v>
      </c>
      <c r="B15" s="43">
        <v>51</v>
      </c>
      <c r="C15" s="43"/>
      <c r="D15" s="43"/>
      <c r="E15" s="43"/>
      <c r="F15" s="43">
        <v>287</v>
      </c>
      <c r="G15" s="43">
        <v>917000</v>
      </c>
    </row>
    <row r="16" spans="1:256" x14ac:dyDescent="0.2">
      <c r="A16" s="21" t="s">
        <v>24</v>
      </c>
      <c r="B16" s="43"/>
      <c r="C16" s="43"/>
      <c r="D16" s="43"/>
      <c r="E16" s="43"/>
      <c r="F16" s="43"/>
      <c r="G16" s="43"/>
    </row>
    <row r="17" spans="1:7" x14ac:dyDescent="0.2">
      <c r="A17" s="21" t="s">
        <v>13</v>
      </c>
      <c r="B17" s="43"/>
      <c r="C17" s="43">
        <v>44530</v>
      </c>
      <c r="D17" s="43"/>
      <c r="E17" s="43"/>
      <c r="F17" s="43"/>
      <c r="G17" s="43"/>
    </row>
    <row r="18" spans="1:7" x14ac:dyDescent="0.2">
      <c r="A18" s="21" t="s">
        <v>40</v>
      </c>
      <c r="B18" s="43"/>
      <c r="C18" s="43"/>
      <c r="D18" s="43"/>
      <c r="E18" s="43"/>
      <c r="F18" s="43"/>
      <c r="G18" s="43"/>
    </row>
    <row r="19" spans="1:7" x14ac:dyDescent="0.2">
      <c r="A19" s="21" t="s">
        <v>17</v>
      </c>
      <c r="B19" s="43"/>
      <c r="C19" s="43"/>
      <c r="D19" s="43"/>
      <c r="E19" s="43"/>
      <c r="F19" s="43">
        <v>31</v>
      </c>
      <c r="G19" s="43">
        <v>12509</v>
      </c>
    </row>
    <row r="20" spans="1:7" x14ac:dyDescent="0.2">
      <c r="A20" s="21" t="s">
        <v>16</v>
      </c>
      <c r="B20" s="43"/>
      <c r="C20" s="43"/>
      <c r="D20" s="43"/>
      <c r="E20" s="43"/>
      <c r="F20" s="43"/>
      <c r="G20" s="43"/>
    </row>
    <row r="21" spans="1:7" x14ac:dyDescent="0.2">
      <c r="A21" s="21" t="s">
        <v>14</v>
      </c>
      <c r="B21" s="21"/>
      <c r="C21" s="21"/>
      <c r="D21" s="21"/>
      <c r="E21" s="21"/>
      <c r="F21" s="21"/>
      <c r="G21" s="21"/>
    </row>
    <row r="22" spans="1:7" x14ac:dyDescent="0.2">
      <c r="A22" s="21" t="s">
        <v>23</v>
      </c>
      <c r="B22" s="21"/>
      <c r="C22" s="21"/>
      <c r="D22" s="21"/>
      <c r="E22" s="21"/>
      <c r="F22" s="21"/>
      <c r="G22" s="21"/>
    </row>
    <row r="23" spans="1:7" x14ac:dyDescent="0.2">
      <c r="A23" s="21"/>
      <c r="B23" s="21"/>
      <c r="C23" s="21"/>
      <c r="D23" s="21"/>
      <c r="E23" s="21"/>
      <c r="F23" s="21"/>
      <c r="G23" s="21"/>
    </row>
    <row r="24" spans="1:7" x14ac:dyDescent="0.2">
      <c r="A24" s="74" t="s">
        <v>27</v>
      </c>
      <c r="B24" s="75">
        <v>62392</v>
      </c>
      <c r="C24" s="75">
        <v>44575.3</v>
      </c>
      <c r="D24" s="75">
        <v>7304.1799999999985</v>
      </c>
      <c r="E24" s="75">
        <v>1443.41</v>
      </c>
      <c r="F24" s="75">
        <v>12725</v>
      </c>
      <c r="G24" s="75">
        <v>10597900</v>
      </c>
    </row>
  </sheetData>
  <mergeCells count="33">
    <mergeCell ref="F4:G4"/>
    <mergeCell ref="IO2:IV2"/>
    <mergeCell ref="GK2:GR2"/>
    <mergeCell ref="GS2:GZ2"/>
    <mergeCell ref="HA2:HH2"/>
    <mergeCell ref="HI2:HP2"/>
    <mergeCell ref="HQ2:HX2"/>
    <mergeCell ref="HY2:IF2"/>
    <mergeCell ref="IG2:IN2"/>
    <mergeCell ref="FU2:GB2"/>
    <mergeCell ref="GC2:GJ2"/>
    <mergeCell ref="CS2:CZ2"/>
    <mergeCell ref="DA2:DH2"/>
    <mergeCell ref="DI2:DP2"/>
    <mergeCell ref="DQ2:DX2"/>
    <mergeCell ref="DY2:EF2"/>
    <mergeCell ref="EG2:EN2"/>
    <mergeCell ref="EO2:EV2"/>
    <mergeCell ref="EW2:FD2"/>
    <mergeCell ref="FM2:FT2"/>
    <mergeCell ref="FE2:FL2"/>
    <mergeCell ref="CK2:CR2"/>
    <mergeCell ref="AW2:BD2"/>
    <mergeCell ref="BE2:BL2"/>
    <mergeCell ref="A2:H2"/>
    <mergeCell ref="I2:P2"/>
    <mergeCell ref="Q2:X2"/>
    <mergeCell ref="Y2:AF2"/>
    <mergeCell ref="AG2:AN2"/>
    <mergeCell ref="AO2:AV2"/>
    <mergeCell ref="BM2:BT2"/>
    <mergeCell ref="BU2:CB2"/>
    <mergeCell ref="CC2:CJ2"/>
  </mergeCells>
  <phoneticPr fontId="2" type="noConversion"/>
  <pageMargins left="0.4" right="0.36" top="0.6" bottom="1" header="0" footer="0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27"/>
  <sheetViews>
    <sheetView workbookViewId="0">
      <selection activeCell="A2" sqref="A2:H2"/>
    </sheetView>
  </sheetViews>
  <sheetFormatPr baseColWidth="10" defaultColWidth="11.42578125" defaultRowHeight="12.75" x14ac:dyDescent="0.2"/>
  <cols>
    <col min="1" max="1" width="32.42578125" style="8" customWidth="1"/>
    <col min="2" max="2" width="12.7109375" style="8" bestFit="1" customWidth="1"/>
    <col min="3" max="3" width="13.42578125" style="8" bestFit="1" customWidth="1"/>
    <col min="4" max="6" width="11.5703125" style="8" bestFit="1" customWidth="1"/>
    <col min="7" max="7" width="14.85546875" style="8" customWidth="1"/>
    <col min="8" max="11" width="11.42578125" style="8"/>
    <col min="12" max="12" width="12.140625" style="8" customWidth="1"/>
    <col min="13" max="16384" width="11.42578125" style="8"/>
  </cols>
  <sheetData>
    <row r="2" spans="1:256" ht="15" x14ac:dyDescent="0.25">
      <c r="A2" s="122" t="s">
        <v>37</v>
      </c>
      <c r="B2" s="122"/>
      <c r="C2" s="122"/>
      <c r="D2" s="122"/>
      <c r="E2" s="122"/>
      <c r="F2" s="122"/>
      <c r="G2" s="122"/>
      <c r="H2" s="122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4" spans="1:256" ht="26.25" thickBot="1" x14ac:dyDescent="0.25">
      <c r="A4" s="41" t="s">
        <v>41</v>
      </c>
      <c r="B4" s="41" t="s">
        <v>44</v>
      </c>
      <c r="C4" s="41" t="s">
        <v>5</v>
      </c>
      <c r="D4" s="41" t="s">
        <v>6</v>
      </c>
      <c r="E4" s="41" t="s">
        <v>7</v>
      </c>
      <c r="F4" s="114" t="s">
        <v>8</v>
      </c>
      <c r="G4" s="115" t="s">
        <v>9</v>
      </c>
    </row>
    <row r="5" spans="1:256" ht="13.5" thickBot="1" x14ac:dyDescent="0.25">
      <c r="A5" s="40" t="s">
        <v>10</v>
      </c>
      <c r="B5" s="40" t="s">
        <v>42</v>
      </c>
      <c r="C5" s="40" t="s">
        <v>42</v>
      </c>
      <c r="D5" s="40" t="s">
        <v>42</v>
      </c>
      <c r="E5" s="40" t="s">
        <v>42</v>
      </c>
      <c r="F5" s="40" t="s">
        <v>11</v>
      </c>
      <c r="G5" s="40" t="s">
        <v>11</v>
      </c>
    </row>
    <row r="6" spans="1:256" x14ac:dyDescent="0.2">
      <c r="A6" s="21" t="s">
        <v>25</v>
      </c>
      <c r="B6" s="43">
        <v>26527.360000000001</v>
      </c>
      <c r="C6" s="43">
        <v>7648.88</v>
      </c>
      <c r="D6" s="43">
        <v>1162.54</v>
      </c>
      <c r="E6" s="43"/>
      <c r="F6" s="43">
        <v>7.0000000000000007E-2</v>
      </c>
      <c r="G6" s="43">
        <v>78400</v>
      </c>
      <c r="H6" s="9"/>
      <c r="I6" s="9"/>
    </row>
    <row r="7" spans="1:256" x14ac:dyDescent="0.2">
      <c r="A7" s="21" t="s">
        <v>18</v>
      </c>
      <c r="B7" s="43"/>
      <c r="C7" s="43"/>
      <c r="D7" s="43"/>
      <c r="E7" s="43"/>
      <c r="F7" s="43">
        <v>2207.21</v>
      </c>
      <c r="G7" s="43">
        <v>199697.46</v>
      </c>
      <c r="H7" s="9"/>
      <c r="I7" s="9"/>
    </row>
    <row r="8" spans="1:256" x14ac:dyDescent="0.2">
      <c r="A8" s="21" t="s">
        <v>26</v>
      </c>
      <c r="B8" s="43"/>
      <c r="C8" s="43">
        <v>70</v>
      </c>
      <c r="D8" s="43"/>
      <c r="E8" s="43"/>
      <c r="F8" s="43"/>
      <c r="G8" s="43"/>
      <c r="H8" s="9"/>
      <c r="I8" s="9"/>
    </row>
    <row r="9" spans="1:256" x14ac:dyDescent="0.2">
      <c r="A9" s="21" t="s">
        <v>15</v>
      </c>
      <c r="B9" s="43"/>
      <c r="C9" s="43"/>
      <c r="D9" s="43"/>
      <c r="E9" s="43"/>
      <c r="F9" s="43"/>
      <c r="G9" s="43"/>
      <c r="H9" s="9"/>
      <c r="I9" s="9"/>
    </row>
    <row r="10" spans="1:256" x14ac:dyDescent="0.2">
      <c r="A10" s="21" t="s">
        <v>21</v>
      </c>
      <c r="B10" s="43">
        <v>1079</v>
      </c>
      <c r="C10" s="43"/>
      <c r="D10" s="43">
        <v>5.79</v>
      </c>
      <c r="E10" s="43"/>
      <c r="F10" s="43">
        <v>795.11</v>
      </c>
      <c r="G10" s="43"/>
      <c r="H10" s="9"/>
      <c r="I10" s="9"/>
    </row>
    <row r="11" spans="1:256" x14ac:dyDescent="0.2">
      <c r="A11" s="21" t="s">
        <v>20</v>
      </c>
      <c r="B11" s="43">
        <v>38.46</v>
      </c>
      <c r="C11" s="43"/>
      <c r="D11" s="43">
        <v>692.16</v>
      </c>
      <c r="E11" s="43">
        <v>1401.58</v>
      </c>
      <c r="F11" s="43">
        <v>126.09</v>
      </c>
      <c r="G11" s="43">
        <v>723473.65</v>
      </c>
      <c r="H11" s="9"/>
      <c r="I11" s="9"/>
    </row>
    <row r="12" spans="1:256" x14ac:dyDescent="0.2">
      <c r="A12" s="21" t="s">
        <v>19</v>
      </c>
      <c r="B12" s="43">
        <v>3432.38</v>
      </c>
      <c r="C12" s="43"/>
      <c r="D12" s="43">
        <v>774.98</v>
      </c>
      <c r="E12" s="43"/>
      <c r="F12" s="43">
        <v>4975.63</v>
      </c>
      <c r="G12" s="43">
        <v>27198.07</v>
      </c>
      <c r="H12" s="9"/>
      <c r="I12" s="9"/>
    </row>
    <row r="13" spans="1:256" x14ac:dyDescent="0.2">
      <c r="A13" s="21" t="s">
        <v>38</v>
      </c>
      <c r="B13" s="43"/>
      <c r="C13" s="43"/>
      <c r="D13" s="43">
        <v>22</v>
      </c>
      <c r="E13" s="43"/>
      <c r="F13" s="43"/>
      <c r="G13" s="43"/>
      <c r="H13" s="9"/>
      <c r="I13" s="9"/>
    </row>
    <row r="14" spans="1:256" x14ac:dyDescent="0.2">
      <c r="A14" s="21" t="s">
        <v>39</v>
      </c>
      <c r="B14" s="43"/>
      <c r="C14" s="43"/>
      <c r="D14" s="43"/>
      <c r="E14" s="43"/>
      <c r="F14" s="43"/>
      <c r="G14" s="43"/>
      <c r="H14" s="9"/>
      <c r="I14" s="9"/>
    </row>
    <row r="15" spans="1:256" x14ac:dyDescent="0.2">
      <c r="A15" s="21" t="s">
        <v>22</v>
      </c>
      <c r="B15" s="43">
        <v>54.74</v>
      </c>
      <c r="C15" s="43"/>
      <c r="D15" s="43"/>
      <c r="E15" s="43"/>
      <c r="F15" s="43">
        <v>516</v>
      </c>
      <c r="G15" s="43">
        <v>1500</v>
      </c>
      <c r="H15" s="9"/>
      <c r="I15" s="9"/>
    </row>
    <row r="16" spans="1:256" x14ac:dyDescent="0.2">
      <c r="A16" s="21" t="s">
        <v>24</v>
      </c>
      <c r="B16" s="43"/>
      <c r="C16" s="43"/>
      <c r="D16" s="43"/>
      <c r="E16" s="43"/>
      <c r="F16" s="43"/>
      <c r="G16" s="43"/>
      <c r="H16" s="9"/>
      <c r="I16" s="9"/>
    </row>
    <row r="17" spans="1:9" x14ac:dyDescent="0.2">
      <c r="A17" s="21" t="s">
        <v>13</v>
      </c>
      <c r="B17" s="43"/>
      <c r="C17" s="43">
        <v>41190</v>
      </c>
      <c r="D17" s="43"/>
      <c r="E17" s="43"/>
      <c r="F17" s="43"/>
      <c r="G17" s="43"/>
      <c r="H17" s="9"/>
      <c r="I17" s="9"/>
    </row>
    <row r="18" spans="1:9" x14ac:dyDescent="0.2">
      <c r="A18" s="21" t="s">
        <v>40</v>
      </c>
      <c r="B18" s="43"/>
      <c r="C18" s="43"/>
      <c r="D18" s="43"/>
      <c r="E18" s="43"/>
      <c r="F18" s="43"/>
      <c r="G18" s="43"/>
      <c r="H18" s="9"/>
      <c r="I18" s="9"/>
    </row>
    <row r="19" spans="1:9" x14ac:dyDescent="0.2">
      <c r="A19" s="21" t="s">
        <v>17</v>
      </c>
      <c r="B19" s="43"/>
      <c r="C19" s="43"/>
      <c r="D19" s="43"/>
      <c r="E19" s="43"/>
      <c r="F19" s="43">
        <v>24.7</v>
      </c>
      <c r="G19" s="43">
        <v>14.09</v>
      </c>
      <c r="H19" s="9"/>
      <c r="I19" s="9"/>
    </row>
    <row r="20" spans="1:9" x14ac:dyDescent="0.2">
      <c r="A20" s="21" t="s">
        <v>16</v>
      </c>
      <c r="B20" s="43"/>
      <c r="C20" s="43"/>
      <c r="D20" s="43"/>
      <c r="E20" s="43"/>
      <c r="F20" s="43"/>
      <c r="G20" s="43"/>
      <c r="H20" s="9"/>
      <c r="I20" s="9"/>
    </row>
    <row r="21" spans="1:9" x14ac:dyDescent="0.2">
      <c r="A21" s="21" t="s">
        <v>14</v>
      </c>
      <c r="B21" s="43"/>
      <c r="C21" s="43"/>
      <c r="D21" s="43"/>
      <c r="E21" s="43"/>
      <c r="F21" s="43"/>
      <c r="G21" s="43"/>
      <c r="H21" s="9"/>
      <c r="I21" s="9"/>
    </row>
    <row r="22" spans="1:9" x14ac:dyDescent="0.2">
      <c r="A22" s="21" t="s">
        <v>23</v>
      </c>
      <c r="B22" s="21"/>
      <c r="C22" s="21"/>
      <c r="D22" s="21"/>
      <c r="E22" s="21"/>
      <c r="F22" s="21"/>
      <c r="G22" s="21"/>
      <c r="H22" s="9"/>
      <c r="I22" s="9"/>
    </row>
    <row r="23" spans="1:9" x14ac:dyDescent="0.2">
      <c r="A23" s="21"/>
      <c r="B23" s="21"/>
      <c r="C23" s="21"/>
      <c r="D23" s="21"/>
      <c r="E23" s="21"/>
      <c r="F23" s="21"/>
      <c r="G23" s="21"/>
      <c r="H23" s="9"/>
      <c r="I23" s="9"/>
    </row>
    <row r="24" spans="1:9" x14ac:dyDescent="0.2">
      <c r="A24" s="74" t="s">
        <v>27</v>
      </c>
      <c r="B24" s="75">
        <v>50163.94</v>
      </c>
      <c r="C24" s="75">
        <v>48908.88</v>
      </c>
      <c r="D24" s="75">
        <v>2657.47</v>
      </c>
      <c r="E24" s="75">
        <v>1401.58</v>
      </c>
      <c r="F24" s="75">
        <v>8644.81</v>
      </c>
      <c r="G24" s="75">
        <v>1030283.27</v>
      </c>
      <c r="H24" s="9"/>
      <c r="I24" s="9"/>
    </row>
    <row r="27" spans="1:9" x14ac:dyDescent="0.2">
      <c r="A27" s="10" t="s">
        <v>33</v>
      </c>
    </row>
  </sheetData>
  <mergeCells count="33">
    <mergeCell ref="F4:G4"/>
    <mergeCell ref="A2:H2"/>
    <mergeCell ref="I2:P2"/>
    <mergeCell ref="Q2:X2"/>
    <mergeCell ref="Y2:AF2"/>
    <mergeCell ref="CC2:CJ2"/>
    <mergeCell ref="AG2:AN2"/>
    <mergeCell ref="AO2:AV2"/>
    <mergeCell ref="BM2:BT2"/>
    <mergeCell ref="BU2:CB2"/>
    <mergeCell ref="AW2:BD2"/>
    <mergeCell ref="BE2:BL2"/>
    <mergeCell ref="DA2:DH2"/>
    <mergeCell ref="DI2:DP2"/>
    <mergeCell ref="DQ2:DX2"/>
    <mergeCell ref="DY2:EF2"/>
    <mergeCell ref="EG2:EN2"/>
    <mergeCell ref="CK2:CR2"/>
    <mergeCell ref="IG2:IN2"/>
    <mergeCell ref="IO2:IV2"/>
    <mergeCell ref="GK2:GR2"/>
    <mergeCell ref="GS2:GZ2"/>
    <mergeCell ref="HA2:HH2"/>
    <mergeCell ref="HI2:HP2"/>
    <mergeCell ref="HQ2:HX2"/>
    <mergeCell ref="HY2:IF2"/>
    <mergeCell ref="EO2:EV2"/>
    <mergeCell ref="EW2:FD2"/>
    <mergeCell ref="FE2:FL2"/>
    <mergeCell ref="FM2:FT2"/>
    <mergeCell ref="GC2:GJ2"/>
    <mergeCell ref="FU2:GB2"/>
    <mergeCell ref="CS2:CZ2"/>
  </mergeCells>
  <phoneticPr fontId="2" type="noConversion"/>
  <pageMargins left="0.4" right="0.36" top="0.6" bottom="1" header="0" footer="0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activeCell="D38" sqref="D38"/>
    </sheetView>
  </sheetViews>
  <sheetFormatPr baseColWidth="10" defaultColWidth="11.42578125" defaultRowHeight="12.75" x14ac:dyDescent="0.2"/>
  <cols>
    <col min="1" max="1" width="32" style="11" customWidth="1"/>
    <col min="2" max="6" width="11.42578125" style="11"/>
    <col min="7" max="7" width="15.5703125" style="11" customWidth="1"/>
    <col min="8" max="16384" width="11.42578125" style="11"/>
  </cols>
  <sheetData>
    <row r="2" spans="1:9" ht="15" x14ac:dyDescent="0.25">
      <c r="A2" s="122" t="s">
        <v>43</v>
      </c>
      <c r="B2" s="122"/>
      <c r="C2" s="122"/>
      <c r="D2" s="122"/>
      <c r="E2" s="122"/>
      <c r="F2" s="122"/>
      <c r="G2" s="122"/>
      <c r="H2" s="122"/>
    </row>
    <row r="4" spans="1:9" ht="26.25" thickBot="1" x14ac:dyDescent="0.25">
      <c r="A4" s="41" t="s">
        <v>41</v>
      </c>
      <c r="B4" s="41" t="s">
        <v>44</v>
      </c>
      <c r="C4" s="41" t="s">
        <v>5</v>
      </c>
      <c r="D4" s="41" t="s">
        <v>6</v>
      </c>
      <c r="E4" s="41" t="s">
        <v>7</v>
      </c>
      <c r="F4" s="114" t="s">
        <v>8</v>
      </c>
      <c r="G4" s="115" t="s">
        <v>9</v>
      </c>
    </row>
    <row r="5" spans="1:9" ht="13.5" thickBot="1" x14ac:dyDescent="0.25">
      <c r="A5" s="40" t="s">
        <v>10</v>
      </c>
      <c r="B5" s="40" t="s">
        <v>42</v>
      </c>
      <c r="C5" s="40" t="s">
        <v>42</v>
      </c>
      <c r="D5" s="40" t="s">
        <v>42</v>
      </c>
      <c r="E5" s="40" t="s">
        <v>42</v>
      </c>
      <c r="F5" s="40" t="s">
        <v>11</v>
      </c>
      <c r="G5" s="40" t="s">
        <v>11</v>
      </c>
    </row>
    <row r="6" spans="1:9" x14ac:dyDescent="0.2">
      <c r="A6" s="21" t="s">
        <v>25</v>
      </c>
      <c r="B6" s="43">
        <v>37882.29</v>
      </c>
      <c r="C6" s="43">
        <v>12304.16</v>
      </c>
      <c r="D6" s="43">
        <v>1490.47</v>
      </c>
      <c r="E6" s="43"/>
      <c r="F6" s="43">
        <v>72</v>
      </c>
      <c r="G6" s="43">
        <v>78400</v>
      </c>
      <c r="H6" s="15"/>
      <c r="I6" s="15"/>
    </row>
    <row r="7" spans="1:9" x14ac:dyDescent="0.2">
      <c r="A7" s="21" t="s">
        <v>18</v>
      </c>
      <c r="B7" s="43"/>
      <c r="C7" s="43"/>
      <c r="D7" s="43"/>
      <c r="E7" s="43"/>
      <c r="F7" s="43">
        <v>728.79</v>
      </c>
      <c r="G7" s="43">
        <v>610906.49</v>
      </c>
      <c r="H7" s="15"/>
      <c r="I7" s="15"/>
    </row>
    <row r="8" spans="1:9" x14ac:dyDescent="0.2">
      <c r="A8" s="21" t="s">
        <v>26</v>
      </c>
      <c r="B8" s="43"/>
      <c r="C8" s="43"/>
      <c r="D8" s="43"/>
      <c r="E8" s="43"/>
      <c r="F8" s="43"/>
      <c r="G8" s="43"/>
      <c r="H8" s="15"/>
      <c r="I8" s="15"/>
    </row>
    <row r="9" spans="1:9" x14ac:dyDescent="0.2">
      <c r="A9" s="21" t="s">
        <v>15</v>
      </c>
      <c r="B9" s="43"/>
      <c r="C9" s="43"/>
      <c r="D9" s="43"/>
      <c r="E9" s="43"/>
      <c r="F9" s="43"/>
      <c r="G9" s="43"/>
      <c r="H9" s="15"/>
      <c r="I9" s="15"/>
    </row>
    <row r="10" spans="1:9" x14ac:dyDescent="0.2">
      <c r="A10" s="21" t="s">
        <v>21</v>
      </c>
      <c r="B10" s="43">
        <v>1539.45</v>
      </c>
      <c r="C10" s="43"/>
      <c r="D10" s="43">
        <v>80</v>
      </c>
      <c r="E10" s="43"/>
      <c r="F10" s="43">
        <v>791.8</v>
      </c>
      <c r="G10" s="43">
        <v>300</v>
      </c>
      <c r="H10" s="15"/>
      <c r="I10" s="15"/>
    </row>
    <row r="11" spans="1:9" x14ac:dyDescent="0.2">
      <c r="A11" s="21" t="s">
        <v>20</v>
      </c>
      <c r="B11" s="43">
        <v>292.73</v>
      </c>
      <c r="C11" s="43"/>
      <c r="D11" s="43">
        <v>2543.29</v>
      </c>
      <c r="E11" s="43">
        <v>1821.05</v>
      </c>
      <c r="F11" s="43">
        <v>35.19</v>
      </c>
      <c r="G11" s="43">
        <v>580713.14</v>
      </c>
      <c r="H11" s="15"/>
      <c r="I11" s="15"/>
    </row>
    <row r="12" spans="1:9" x14ac:dyDescent="0.2">
      <c r="A12" s="21" t="s">
        <v>19</v>
      </c>
      <c r="B12" s="43">
        <v>1919</v>
      </c>
      <c r="C12" s="43"/>
      <c r="D12" s="43">
        <v>281</v>
      </c>
      <c r="E12" s="43"/>
      <c r="F12" s="43">
        <v>4000</v>
      </c>
      <c r="G12" s="43">
        <v>9093427.3000000007</v>
      </c>
      <c r="H12" s="15"/>
      <c r="I12" s="15"/>
    </row>
    <row r="13" spans="1:9" x14ac:dyDescent="0.2">
      <c r="A13" s="21" t="s">
        <v>38</v>
      </c>
      <c r="B13" s="43"/>
      <c r="C13" s="43"/>
      <c r="D13" s="43">
        <v>90.39</v>
      </c>
      <c r="E13" s="43"/>
      <c r="F13" s="43"/>
      <c r="G13" s="43"/>
      <c r="H13" s="15"/>
      <c r="I13" s="15"/>
    </row>
    <row r="14" spans="1:9" x14ac:dyDescent="0.2">
      <c r="A14" s="21" t="s">
        <v>39</v>
      </c>
      <c r="B14" s="43"/>
      <c r="C14" s="43"/>
      <c r="D14" s="43"/>
      <c r="E14" s="43"/>
      <c r="F14" s="43"/>
      <c r="G14" s="43"/>
      <c r="H14" s="15"/>
      <c r="I14" s="15"/>
    </row>
    <row r="15" spans="1:9" x14ac:dyDescent="0.2">
      <c r="A15" s="21" t="s">
        <v>22</v>
      </c>
      <c r="B15" s="43">
        <v>70.16</v>
      </c>
      <c r="C15" s="43"/>
      <c r="D15" s="43"/>
      <c r="E15" s="43"/>
      <c r="F15" s="43">
        <v>514</v>
      </c>
      <c r="G15" s="43"/>
      <c r="H15" s="15"/>
      <c r="I15" s="15"/>
    </row>
    <row r="16" spans="1:9" x14ac:dyDescent="0.2">
      <c r="A16" s="21" t="s">
        <v>24</v>
      </c>
      <c r="B16" s="43"/>
      <c r="C16" s="43"/>
      <c r="D16" s="43"/>
      <c r="E16" s="43"/>
      <c r="F16" s="43"/>
      <c r="G16" s="43"/>
      <c r="H16" s="15"/>
      <c r="I16" s="15"/>
    </row>
    <row r="17" spans="1:9" x14ac:dyDescent="0.2">
      <c r="A17" s="21" t="s">
        <v>13</v>
      </c>
      <c r="B17" s="43"/>
      <c r="C17" s="43"/>
      <c r="D17" s="43"/>
      <c r="E17" s="43"/>
      <c r="F17" s="43"/>
      <c r="G17" s="43"/>
      <c r="H17" s="15"/>
      <c r="I17" s="15"/>
    </row>
    <row r="18" spans="1:9" x14ac:dyDescent="0.2">
      <c r="A18" s="21" t="s">
        <v>40</v>
      </c>
      <c r="B18" s="43"/>
      <c r="C18" s="43"/>
      <c r="D18" s="43"/>
      <c r="E18" s="43"/>
      <c r="F18" s="43"/>
      <c r="G18" s="43"/>
      <c r="H18" s="15"/>
      <c r="I18" s="15"/>
    </row>
    <row r="19" spans="1:9" x14ac:dyDescent="0.2">
      <c r="A19" s="21" t="s">
        <v>17</v>
      </c>
      <c r="B19" s="43"/>
      <c r="C19" s="43"/>
      <c r="D19" s="43"/>
      <c r="E19" s="43"/>
      <c r="F19" s="43">
        <v>6.89</v>
      </c>
      <c r="G19" s="43">
        <v>5097.75</v>
      </c>
      <c r="H19" s="15"/>
      <c r="I19" s="15"/>
    </row>
    <row r="20" spans="1:9" x14ac:dyDescent="0.2">
      <c r="A20" s="21" t="s">
        <v>16</v>
      </c>
      <c r="B20" s="43"/>
      <c r="C20" s="43"/>
      <c r="D20" s="43"/>
      <c r="E20" s="43"/>
      <c r="F20" s="43"/>
      <c r="G20" s="43"/>
      <c r="H20" s="15"/>
      <c r="I20" s="15"/>
    </row>
    <row r="21" spans="1:9" x14ac:dyDescent="0.2">
      <c r="A21" s="21" t="s">
        <v>14</v>
      </c>
      <c r="B21" s="43"/>
      <c r="C21" s="43"/>
      <c r="D21" s="43"/>
      <c r="E21" s="43"/>
      <c r="F21" s="43"/>
      <c r="G21" s="43"/>
      <c r="H21" s="15"/>
      <c r="I21" s="15"/>
    </row>
    <row r="22" spans="1:9" x14ac:dyDescent="0.2">
      <c r="A22" s="21" t="s">
        <v>23</v>
      </c>
      <c r="B22" s="43"/>
      <c r="C22" s="43"/>
      <c r="D22" s="43"/>
      <c r="E22" s="43"/>
      <c r="F22" s="43"/>
      <c r="G22" s="43"/>
      <c r="H22" s="15"/>
      <c r="I22" s="15"/>
    </row>
    <row r="23" spans="1:9" x14ac:dyDescent="0.2">
      <c r="A23" s="21"/>
      <c r="B23" s="43"/>
      <c r="C23" s="43"/>
      <c r="D23" s="43"/>
      <c r="E23" s="43"/>
      <c r="F23" s="43"/>
      <c r="G23" s="43"/>
      <c r="H23" s="15"/>
      <c r="I23" s="15"/>
    </row>
    <row r="24" spans="1:9" x14ac:dyDescent="0.2">
      <c r="A24" s="74" t="s">
        <v>27</v>
      </c>
      <c r="B24" s="75">
        <v>60735.630000000005</v>
      </c>
      <c r="C24" s="75">
        <v>55164.160000000003</v>
      </c>
      <c r="D24" s="75">
        <v>4485.1500000000005</v>
      </c>
      <c r="E24" s="75">
        <v>1821.05</v>
      </c>
      <c r="F24" s="75">
        <v>6148.68</v>
      </c>
      <c r="G24" s="75">
        <v>10368844.67</v>
      </c>
      <c r="H24" s="15"/>
      <c r="I24" s="15"/>
    </row>
    <row r="26" spans="1:9" x14ac:dyDescent="0.2">
      <c r="A26" s="11" t="s">
        <v>34</v>
      </c>
    </row>
    <row r="27" spans="1:9" x14ac:dyDescent="0.2">
      <c r="A27" s="11" t="s">
        <v>35</v>
      </c>
    </row>
    <row r="28" spans="1:9" x14ac:dyDescent="0.2">
      <c r="A28" s="11" t="s">
        <v>36</v>
      </c>
    </row>
  </sheetData>
  <mergeCells count="2">
    <mergeCell ref="A2:H2"/>
    <mergeCell ref="F4:G4"/>
  </mergeCells>
  <phoneticPr fontId="22" type="noConversion"/>
  <pageMargins left="0.75" right="0.75" top="1" bottom="1" header="0" footer="0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activeCell="E39" sqref="E39"/>
    </sheetView>
  </sheetViews>
  <sheetFormatPr baseColWidth="10" defaultColWidth="11.42578125" defaultRowHeight="12.75" x14ac:dyDescent="0.2"/>
  <cols>
    <col min="1" max="1" width="32" style="16" customWidth="1"/>
    <col min="2" max="6" width="11.42578125" style="16"/>
    <col min="7" max="7" width="15.5703125" style="16" customWidth="1"/>
    <col min="8" max="16384" width="11.42578125" style="16"/>
  </cols>
  <sheetData>
    <row r="2" spans="1:9" ht="15" x14ac:dyDescent="0.25">
      <c r="A2" s="122" t="s">
        <v>48</v>
      </c>
      <c r="B2" s="122"/>
      <c r="C2" s="122"/>
      <c r="D2" s="122"/>
      <c r="E2" s="122"/>
      <c r="F2" s="122"/>
      <c r="G2" s="122"/>
      <c r="H2" s="122"/>
    </row>
    <row r="4" spans="1:9" ht="26.25" thickBot="1" x14ac:dyDescent="0.25">
      <c r="A4" s="41" t="s">
        <v>41</v>
      </c>
      <c r="B4" s="41" t="s">
        <v>44</v>
      </c>
      <c r="C4" s="41" t="s">
        <v>5</v>
      </c>
      <c r="D4" s="41" t="s">
        <v>6</v>
      </c>
      <c r="E4" s="41" t="s">
        <v>7</v>
      </c>
      <c r="F4" s="114" t="s">
        <v>8</v>
      </c>
      <c r="G4" s="115" t="s">
        <v>9</v>
      </c>
    </row>
    <row r="5" spans="1:9" ht="13.5" thickBot="1" x14ac:dyDescent="0.25">
      <c r="A5" s="40" t="s">
        <v>10</v>
      </c>
      <c r="B5" s="40" t="s">
        <v>42</v>
      </c>
      <c r="C5" s="40" t="s">
        <v>42</v>
      </c>
      <c r="D5" s="40" t="s">
        <v>42</v>
      </c>
      <c r="E5" s="40" t="s">
        <v>42</v>
      </c>
      <c r="F5" s="40" t="s">
        <v>11</v>
      </c>
      <c r="G5" s="40" t="s">
        <v>11</v>
      </c>
    </row>
    <row r="6" spans="1:9" x14ac:dyDescent="0.2">
      <c r="A6" s="21" t="s">
        <v>25</v>
      </c>
      <c r="B6" s="43">
        <v>36612.873999999996</v>
      </c>
      <c r="C6" s="43">
        <v>8612.9500000000007</v>
      </c>
      <c r="D6" s="43">
        <v>1409</v>
      </c>
      <c r="E6" s="43"/>
      <c r="F6" s="43">
        <v>72</v>
      </c>
      <c r="G6" s="43">
        <v>115075</v>
      </c>
      <c r="H6" s="17"/>
      <c r="I6" s="17"/>
    </row>
    <row r="7" spans="1:9" x14ac:dyDescent="0.2">
      <c r="A7" s="21" t="s">
        <v>18</v>
      </c>
      <c r="B7" s="43"/>
      <c r="C7" s="43"/>
      <c r="D7" s="43">
        <v>5</v>
      </c>
      <c r="E7" s="43"/>
      <c r="F7" s="43">
        <v>624.64319999999998</v>
      </c>
      <c r="G7" s="43">
        <v>1420298.355</v>
      </c>
      <c r="H7" s="17"/>
      <c r="I7" s="17"/>
    </row>
    <row r="8" spans="1:9" x14ac:dyDescent="0.2">
      <c r="A8" s="21" t="s">
        <v>26</v>
      </c>
      <c r="B8" s="43"/>
      <c r="C8" s="43"/>
      <c r="D8" s="43"/>
      <c r="E8" s="43"/>
      <c r="F8" s="43"/>
      <c r="G8" s="43"/>
      <c r="H8" s="17"/>
      <c r="I8" s="17"/>
    </row>
    <row r="9" spans="1:9" x14ac:dyDescent="0.2">
      <c r="A9" s="21" t="s">
        <v>15</v>
      </c>
      <c r="B9" s="43">
        <v>180.18</v>
      </c>
      <c r="C9" s="43"/>
      <c r="D9" s="43"/>
      <c r="E9" s="43"/>
      <c r="F9" s="43"/>
      <c r="G9" s="43"/>
      <c r="H9" s="17"/>
      <c r="I9" s="17"/>
    </row>
    <row r="10" spans="1:9" x14ac:dyDescent="0.2">
      <c r="A10" s="21" t="s">
        <v>21</v>
      </c>
      <c r="B10" s="43">
        <v>396.04</v>
      </c>
      <c r="C10" s="43"/>
      <c r="D10" s="43">
        <v>306</v>
      </c>
      <c r="E10" s="43"/>
      <c r="F10" s="43">
        <v>1073.67</v>
      </c>
      <c r="G10" s="43"/>
      <c r="H10" s="17"/>
      <c r="I10" s="17"/>
    </row>
    <row r="11" spans="1:9" x14ac:dyDescent="0.2">
      <c r="A11" s="21" t="s">
        <v>20</v>
      </c>
      <c r="B11" s="43">
        <v>204.74</v>
      </c>
      <c r="C11" s="43">
        <v>5830</v>
      </c>
      <c r="D11" s="43">
        <v>5556</v>
      </c>
      <c r="E11" s="43">
        <v>3959.2244999999998</v>
      </c>
      <c r="F11" s="43">
        <v>35.981999999999999</v>
      </c>
      <c r="G11" s="43">
        <v>1719438.8949999998</v>
      </c>
      <c r="H11" s="17"/>
      <c r="I11" s="17"/>
    </row>
    <row r="12" spans="1:9" x14ac:dyDescent="0.2">
      <c r="A12" s="21" t="s">
        <v>19</v>
      </c>
      <c r="B12" s="43">
        <v>5797.06</v>
      </c>
      <c r="C12" s="43"/>
      <c r="D12" s="43">
        <v>252.7</v>
      </c>
      <c r="E12" s="43"/>
      <c r="F12" s="43">
        <v>500</v>
      </c>
      <c r="G12" s="43">
        <v>6081137.1000000006</v>
      </c>
      <c r="H12" s="17"/>
      <c r="I12" s="17"/>
    </row>
    <row r="13" spans="1:9" x14ac:dyDescent="0.2">
      <c r="A13" s="21" t="s">
        <v>38</v>
      </c>
      <c r="B13" s="43"/>
      <c r="C13" s="43"/>
      <c r="D13" s="43">
        <v>5</v>
      </c>
      <c r="E13" s="43"/>
      <c r="F13" s="43"/>
      <c r="G13" s="43"/>
      <c r="H13" s="17"/>
      <c r="I13" s="17"/>
    </row>
    <row r="14" spans="1:9" x14ac:dyDescent="0.2">
      <c r="A14" s="21" t="s">
        <v>39</v>
      </c>
      <c r="B14" s="43"/>
      <c r="C14" s="43"/>
      <c r="D14" s="43"/>
      <c r="E14" s="43"/>
      <c r="F14" s="43"/>
      <c r="G14" s="43"/>
      <c r="H14" s="17"/>
      <c r="I14" s="17"/>
    </row>
    <row r="15" spans="1:9" x14ac:dyDescent="0.2">
      <c r="A15" s="21" t="s">
        <v>49</v>
      </c>
      <c r="B15" s="43">
        <v>108</v>
      </c>
      <c r="C15" s="43"/>
      <c r="D15" s="43"/>
      <c r="E15" s="43"/>
      <c r="F15" s="43">
        <v>150</v>
      </c>
      <c r="G15" s="43">
        <v>500000</v>
      </c>
      <c r="H15" s="17"/>
      <c r="I15" s="17"/>
    </row>
    <row r="16" spans="1:9" x14ac:dyDescent="0.2">
      <c r="A16" s="21" t="s">
        <v>24</v>
      </c>
      <c r="B16" s="43">
        <v>12605.96</v>
      </c>
      <c r="C16" s="43"/>
      <c r="D16" s="43">
        <v>475</v>
      </c>
      <c r="E16" s="43"/>
      <c r="F16" s="43"/>
      <c r="G16" s="43"/>
      <c r="H16" s="17"/>
      <c r="I16" s="17"/>
    </row>
    <row r="17" spans="1:9" x14ac:dyDescent="0.2">
      <c r="A17" s="21" t="s">
        <v>13</v>
      </c>
      <c r="B17" s="43"/>
      <c r="C17" s="43">
        <v>13700</v>
      </c>
      <c r="D17" s="43"/>
      <c r="E17" s="43"/>
      <c r="F17" s="43"/>
      <c r="G17" s="43"/>
      <c r="H17" s="17"/>
      <c r="I17" s="17"/>
    </row>
    <row r="18" spans="1:9" x14ac:dyDescent="0.2">
      <c r="A18" s="21" t="s">
        <v>40</v>
      </c>
      <c r="B18" s="43"/>
      <c r="C18" s="43"/>
      <c r="D18" s="43"/>
      <c r="E18" s="43"/>
      <c r="F18" s="43"/>
      <c r="G18" s="43"/>
      <c r="H18" s="17"/>
      <c r="I18" s="17"/>
    </row>
    <row r="19" spans="1:9" x14ac:dyDescent="0.2">
      <c r="A19" s="21" t="s">
        <v>17</v>
      </c>
      <c r="B19" s="43"/>
      <c r="C19" s="43"/>
      <c r="D19" s="43"/>
      <c r="E19" s="43"/>
      <c r="F19" s="43">
        <v>6.8939999999999992</v>
      </c>
      <c r="G19" s="43">
        <v>14059.5</v>
      </c>
      <c r="H19" s="17"/>
      <c r="I19" s="17"/>
    </row>
    <row r="20" spans="1:9" x14ac:dyDescent="0.2">
      <c r="A20" s="21" t="s">
        <v>16</v>
      </c>
      <c r="B20" s="43"/>
      <c r="C20" s="43"/>
      <c r="D20" s="43"/>
      <c r="E20" s="43"/>
      <c r="F20" s="43"/>
      <c r="G20" s="43"/>
      <c r="H20" s="17"/>
      <c r="I20" s="17"/>
    </row>
    <row r="21" spans="1:9" x14ac:dyDescent="0.2">
      <c r="A21" s="21" t="s">
        <v>14</v>
      </c>
      <c r="B21" s="43"/>
      <c r="C21" s="43"/>
      <c r="D21" s="43"/>
      <c r="E21" s="43"/>
      <c r="F21" s="43"/>
      <c r="G21" s="43"/>
      <c r="H21" s="17"/>
      <c r="I21" s="17"/>
    </row>
    <row r="22" spans="1:9" x14ac:dyDescent="0.2">
      <c r="A22" s="21" t="s">
        <v>23</v>
      </c>
      <c r="B22" s="43"/>
      <c r="C22" s="43"/>
      <c r="D22" s="43"/>
      <c r="E22" s="43"/>
      <c r="F22" s="43"/>
      <c r="G22" s="43"/>
      <c r="H22" s="17"/>
      <c r="I22" s="17"/>
    </row>
    <row r="23" spans="1:9" x14ac:dyDescent="0.2">
      <c r="A23" s="21"/>
      <c r="B23" s="43"/>
      <c r="C23" s="43"/>
      <c r="D23" s="43"/>
      <c r="E23" s="43"/>
      <c r="F23" s="43"/>
      <c r="G23" s="43"/>
      <c r="H23" s="17"/>
      <c r="I23" s="17"/>
    </row>
    <row r="24" spans="1:9" x14ac:dyDescent="0.2">
      <c r="A24" s="74" t="s">
        <v>27</v>
      </c>
      <c r="B24" s="75">
        <v>55904.853999999992</v>
      </c>
      <c r="C24" s="75">
        <v>28142.95</v>
      </c>
      <c r="D24" s="75">
        <v>8009.0370000000003</v>
      </c>
      <c r="E24" s="75">
        <v>3959.2244999999998</v>
      </c>
      <c r="F24" s="75">
        <v>2463.1891999999998</v>
      </c>
      <c r="G24" s="75">
        <v>9850008.8500000015</v>
      </c>
      <c r="H24" s="17"/>
      <c r="I24" s="17"/>
    </row>
    <row r="28" spans="1:9" x14ac:dyDescent="0.2">
      <c r="A28" s="16" t="s">
        <v>36</v>
      </c>
    </row>
  </sheetData>
  <mergeCells count="2">
    <mergeCell ref="A2:H2"/>
    <mergeCell ref="F4:G4"/>
  </mergeCells>
  <pageMargins left="0.75" right="0.75" top="1" bottom="1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activeCell="F40" sqref="F40"/>
    </sheetView>
  </sheetViews>
  <sheetFormatPr baseColWidth="10" defaultColWidth="11.42578125" defaultRowHeight="12.75" x14ac:dyDescent="0.2"/>
  <cols>
    <col min="1" max="1" width="32" style="11" customWidth="1"/>
    <col min="2" max="6" width="11.42578125" style="11"/>
    <col min="7" max="7" width="15.5703125" style="11" customWidth="1"/>
    <col min="8" max="16384" width="11.42578125" style="11"/>
  </cols>
  <sheetData>
    <row r="2" spans="1:9" ht="15" x14ac:dyDescent="0.25">
      <c r="A2" s="122" t="s">
        <v>50</v>
      </c>
      <c r="B2" s="122"/>
      <c r="C2" s="122"/>
      <c r="D2" s="122"/>
      <c r="E2" s="122"/>
      <c r="F2" s="122"/>
      <c r="G2" s="122"/>
      <c r="H2" s="122"/>
    </row>
    <row r="4" spans="1:9" ht="26.25" thickBot="1" x14ac:dyDescent="0.25">
      <c r="A4" s="41" t="s">
        <v>41</v>
      </c>
      <c r="B4" s="41" t="s">
        <v>44</v>
      </c>
      <c r="C4" s="41" t="s">
        <v>5</v>
      </c>
      <c r="D4" s="41" t="s">
        <v>6</v>
      </c>
      <c r="E4" s="41" t="s">
        <v>7</v>
      </c>
      <c r="F4" s="114" t="s">
        <v>8</v>
      </c>
      <c r="G4" s="115" t="s">
        <v>9</v>
      </c>
    </row>
    <row r="5" spans="1:9" ht="13.5" thickBot="1" x14ac:dyDescent="0.25">
      <c r="A5" s="40" t="s">
        <v>10</v>
      </c>
      <c r="B5" s="40" t="s">
        <v>42</v>
      </c>
      <c r="C5" s="40" t="s">
        <v>42</v>
      </c>
      <c r="D5" s="40" t="s">
        <v>42</v>
      </c>
      <c r="E5" s="40" t="s">
        <v>42</v>
      </c>
      <c r="F5" s="40" t="s">
        <v>11</v>
      </c>
      <c r="G5" s="40" t="s">
        <v>11</v>
      </c>
    </row>
    <row r="6" spans="1:9" x14ac:dyDescent="0.2">
      <c r="A6" s="21" t="s">
        <v>25</v>
      </c>
      <c r="B6" s="43">
        <v>31451</v>
      </c>
      <c r="C6" s="43">
        <v>1.1499999999999999</v>
      </c>
      <c r="D6" s="43">
        <v>469.33855000000005</v>
      </c>
      <c r="E6" s="43"/>
      <c r="F6" s="43"/>
      <c r="G6" s="43">
        <v>115675</v>
      </c>
      <c r="H6" s="15"/>
      <c r="I6" s="15"/>
    </row>
    <row r="7" spans="1:9" x14ac:dyDescent="0.2">
      <c r="A7" s="21" t="s">
        <v>18</v>
      </c>
      <c r="B7" s="43"/>
      <c r="C7" s="43"/>
      <c r="D7" s="43"/>
      <c r="E7" s="43"/>
      <c r="F7" s="43">
        <v>537.47189702241701</v>
      </c>
      <c r="G7" s="43">
        <v>1468148.115</v>
      </c>
      <c r="H7" s="15"/>
      <c r="I7" s="15"/>
    </row>
    <row r="8" spans="1:9" x14ac:dyDescent="0.2">
      <c r="A8" s="21" t="s">
        <v>26</v>
      </c>
      <c r="B8" s="43"/>
      <c r="C8" s="43">
        <v>330</v>
      </c>
      <c r="D8" s="43"/>
      <c r="E8" s="43"/>
      <c r="F8" s="43"/>
      <c r="G8" s="43"/>
      <c r="H8" s="15"/>
      <c r="I8" s="15"/>
    </row>
    <row r="9" spans="1:9" x14ac:dyDescent="0.2">
      <c r="A9" s="21" t="s">
        <v>15</v>
      </c>
      <c r="B9" s="43"/>
      <c r="C9" s="43"/>
      <c r="D9" s="43"/>
      <c r="E9" s="43"/>
      <c r="F9" s="43"/>
      <c r="G9" s="43"/>
      <c r="H9" s="15"/>
      <c r="I9" s="15"/>
    </row>
    <row r="10" spans="1:9" x14ac:dyDescent="0.2">
      <c r="A10" s="21" t="s">
        <v>21</v>
      </c>
      <c r="B10" s="43">
        <v>182.35</v>
      </c>
      <c r="C10" s="43"/>
      <c r="D10" s="43">
        <v>11.87</v>
      </c>
      <c r="E10" s="43">
        <v>400.8</v>
      </c>
      <c r="F10" s="43">
        <v>977.49</v>
      </c>
      <c r="G10" s="43"/>
      <c r="H10" s="15"/>
      <c r="I10" s="15"/>
    </row>
    <row r="11" spans="1:9" x14ac:dyDescent="0.2">
      <c r="A11" s="21" t="s">
        <v>20</v>
      </c>
      <c r="B11" s="43">
        <v>1380.44</v>
      </c>
      <c r="C11" s="43">
        <v>5240</v>
      </c>
      <c r="D11" s="43">
        <v>6081.61</v>
      </c>
      <c r="E11" s="43">
        <v>6566.94</v>
      </c>
      <c r="F11" s="43">
        <v>32.639262041566738</v>
      </c>
      <c r="G11" s="43">
        <v>2276669.5299999998</v>
      </c>
      <c r="H11" s="15"/>
      <c r="I11" s="15"/>
    </row>
    <row r="12" spans="1:9" x14ac:dyDescent="0.2">
      <c r="A12" s="21" t="s">
        <v>19</v>
      </c>
      <c r="B12" s="43">
        <v>5336.7000000000007</v>
      </c>
      <c r="C12" s="43"/>
      <c r="D12" s="43">
        <v>265.35000000000002</v>
      </c>
      <c r="E12" s="43"/>
      <c r="F12" s="43">
        <v>350</v>
      </c>
      <c r="G12" s="43">
        <v>10725813.5</v>
      </c>
      <c r="H12" s="15"/>
      <c r="I12" s="15"/>
    </row>
    <row r="13" spans="1:9" x14ac:dyDescent="0.2">
      <c r="A13" s="21" t="s">
        <v>38</v>
      </c>
      <c r="B13" s="43"/>
      <c r="C13" s="43"/>
      <c r="D13" s="43"/>
      <c r="E13" s="43"/>
      <c r="F13" s="43"/>
      <c r="G13" s="43"/>
      <c r="H13" s="15"/>
      <c r="I13" s="15"/>
    </row>
    <row r="14" spans="1:9" x14ac:dyDescent="0.2">
      <c r="A14" s="21" t="s">
        <v>39</v>
      </c>
      <c r="B14" s="43"/>
      <c r="C14" s="43"/>
      <c r="D14" s="43"/>
      <c r="E14" s="43"/>
      <c r="F14" s="43"/>
      <c r="G14" s="43"/>
      <c r="H14" s="15"/>
      <c r="I14" s="15"/>
    </row>
    <row r="15" spans="1:9" x14ac:dyDescent="0.2">
      <c r="A15" s="21" t="s">
        <v>49</v>
      </c>
      <c r="B15" s="43">
        <v>11.08</v>
      </c>
      <c r="C15" s="43"/>
      <c r="D15" s="43"/>
      <c r="E15" s="43"/>
      <c r="F15" s="43">
        <v>161</v>
      </c>
      <c r="G15" s="43"/>
      <c r="H15" s="15"/>
      <c r="I15" s="15"/>
    </row>
    <row r="16" spans="1:9" x14ac:dyDescent="0.2">
      <c r="A16" s="21" t="s">
        <v>24</v>
      </c>
      <c r="B16" s="43">
        <v>10771.83</v>
      </c>
      <c r="C16" s="43"/>
      <c r="D16" s="43">
        <v>50</v>
      </c>
      <c r="E16" s="43"/>
      <c r="F16" s="43"/>
      <c r="G16" s="43"/>
      <c r="H16" s="15"/>
      <c r="I16" s="15"/>
    </row>
    <row r="17" spans="1:9" x14ac:dyDescent="0.2">
      <c r="A17" s="21" t="s">
        <v>13</v>
      </c>
      <c r="B17" s="43"/>
      <c r="C17" s="43">
        <v>13500</v>
      </c>
      <c r="D17" s="43"/>
      <c r="E17" s="43"/>
      <c r="F17" s="43"/>
      <c r="G17" s="43"/>
      <c r="H17" s="15"/>
      <c r="I17" s="15"/>
    </row>
    <row r="18" spans="1:9" x14ac:dyDescent="0.2">
      <c r="A18" s="21" t="s">
        <v>40</v>
      </c>
      <c r="B18" s="43"/>
      <c r="C18" s="43"/>
      <c r="D18" s="43"/>
      <c r="E18" s="43"/>
      <c r="F18" s="43"/>
      <c r="G18" s="43"/>
      <c r="H18" s="15"/>
      <c r="I18" s="15"/>
    </row>
    <row r="19" spans="1:9" x14ac:dyDescent="0.2">
      <c r="A19" s="21" t="s">
        <v>17</v>
      </c>
      <c r="B19" s="43"/>
      <c r="C19" s="43"/>
      <c r="D19" s="43"/>
      <c r="E19" s="43"/>
      <c r="F19" s="43">
        <v>8.505896281331955</v>
      </c>
      <c r="G19" s="43">
        <v>12484.5</v>
      </c>
      <c r="H19" s="15"/>
      <c r="I19" s="15"/>
    </row>
    <row r="20" spans="1:9" x14ac:dyDescent="0.2">
      <c r="A20" s="21" t="s">
        <v>16</v>
      </c>
      <c r="B20" s="43"/>
      <c r="C20" s="43"/>
      <c r="D20" s="43"/>
      <c r="E20" s="43"/>
      <c r="F20" s="43"/>
      <c r="G20" s="43"/>
      <c r="H20" s="15"/>
      <c r="I20" s="15"/>
    </row>
    <row r="21" spans="1:9" x14ac:dyDescent="0.2">
      <c r="A21" s="21" t="s">
        <v>14</v>
      </c>
      <c r="B21" s="43"/>
      <c r="C21" s="43"/>
      <c r="D21" s="43"/>
      <c r="E21" s="43"/>
      <c r="F21" s="43"/>
      <c r="G21" s="43"/>
      <c r="H21" s="15"/>
      <c r="I21" s="15"/>
    </row>
    <row r="22" spans="1:9" x14ac:dyDescent="0.2">
      <c r="A22" s="21" t="s">
        <v>23</v>
      </c>
      <c r="B22" s="43"/>
      <c r="C22" s="43"/>
      <c r="D22" s="43"/>
      <c r="E22" s="43"/>
      <c r="F22" s="43"/>
      <c r="G22" s="43"/>
      <c r="H22" s="15"/>
      <c r="I22" s="15"/>
    </row>
    <row r="23" spans="1:9" x14ac:dyDescent="0.2">
      <c r="A23" s="21"/>
      <c r="B23" s="43"/>
      <c r="C23" s="43"/>
      <c r="D23" s="43"/>
      <c r="E23" s="43"/>
      <c r="F23" s="43"/>
      <c r="G23" s="43"/>
      <c r="H23" s="15"/>
      <c r="I23" s="15"/>
    </row>
    <row r="24" spans="1:9" x14ac:dyDescent="0.2">
      <c r="A24" s="74" t="s">
        <v>27</v>
      </c>
      <c r="B24" s="75">
        <v>49133.4</v>
      </c>
      <c r="C24" s="75">
        <v>19071.150000000001</v>
      </c>
      <c r="D24" s="75">
        <v>6878.1685500000003</v>
      </c>
      <c r="E24" s="75">
        <v>6967.74</v>
      </c>
      <c r="F24" s="75">
        <v>2067.1070553453155</v>
      </c>
      <c r="G24" s="75">
        <v>14599240.645000001</v>
      </c>
      <c r="H24" s="15"/>
      <c r="I24" s="15"/>
    </row>
    <row r="28" spans="1:9" x14ac:dyDescent="0.2">
      <c r="A28" s="11" t="s">
        <v>36</v>
      </c>
    </row>
  </sheetData>
  <mergeCells count="2">
    <mergeCell ref="A2:H2"/>
    <mergeCell ref="F4:G4"/>
  </mergeCells>
  <phoneticPr fontId="22" type="noConversion"/>
  <pageMargins left="0.75" right="0.75" top="1" bottom="1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cp:lastPrinted>2020-06-30T13:19:16Z</cp:lastPrinted>
  <dcterms:created xsi:type="dcterms:W3CDTF">2012-11-15T11:23:52Z</dcterms:created>
  <dcterms:modified xsi:type="dcterms:W3CDTF">2024-11-25T17:45:49Z</dcterms:modified>
</cp:coreProperties>
</file>