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C9A707DE-67DF-4418-A40D-E8DE92A3A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12_2023" sheetId="50" r:id="rId1"/>
    <sheet name="Por tipologías 31_12_2023" sheetId="49" r:id="rId2"/>
  </sheets>
  <definedNames>
    <definedName name="_xlnm.Print_Area" localSheetId="0">'Por categorías 31_12_2023'!$B$3:$J$66</definedName>
    <definedName name="_xlnm.Print_Area" localSheetId="1">'Por tipologías 31_12_2023'!$B$3:$N$66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9" l="1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0" i="50" l="1"/>
  <c r="J29" i="50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N64" i="49"/>
  <c r="L65" i="49"/>
  <c r="C65" i="50" l="1"/>
  <c r="N28" i="49"/>
  <c r="N62" i="49"/>
  <c r="N56" i="49"/>
  <c r="N24" i="49"/>
  <c r="N63" i="49"/>
  <c r="N57" i="49"/>
  <c r="N58" i="49"/>
  <c r="N25" i="49"/>
  <c r="K65" i="49"/>
  <c r="E65" i="49"/>
  <c r="I65" i="49"/>
  <c r="G65" i="49"/>
  <c r="N26" i="49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<sst xmlns="http://schemas.openxmlformats.org/spreadsheetml/2006/main" count="170" uniqueCount="86">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</sst>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6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6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48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48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48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6" fillId="0" borderId="54" xfId="2" applyNumberFormat="1" applyFont="1" applyBorder="1" applyAlignment="1">
      <alignment horizontal="center" vertical="center"/>
    </xf>
    <xf numFmtId="3" fontId="48" fillId="6" borderId="44" xfId="2" applyNumberFormat="1" applyFont="1" applyFill="1" applyBorder="1" applyAlignment="1">
      <alignment horizontal="center" vertical="center"/>
    </xf>
    <xf numFmtId="3" fontId="48" fillId="0" borderId="39" xfId="2" applyNumberFormat="1" applyFont="1" applyBorder="1" applyAlignment="1">
      <alignment horizontal="center" vertical="center" wrapText="1"/>
    </xf>
    <xf numFmtId="3" fontId="48" fillId="0" borderId="57" xfId="2" applyNumberFormat="1" applyFont="1" applyBorder="1" applyAlignment="1">
      <alignment horizontal="center" vertical="center" wrapText="1"/>
    </xf>
    <xf numFmtId="3" fontId="48" fillId="0" borderId="56" xfId="2" applyNumberFormat="1" applyFont="1" applyBorder="1" applyAlignment="1">
      <alignment horizontal="center" vertical="center" wrapText="1"/>
    </xf>
    <xf numFmtId="3" fontId="48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0" fontId="48" fillId="0" borderId="41" xfId="2" applyNumberFormat="1" applyFont="1" applyBorder="1" applyAlignment="1">
      <alignment horizontal="center" vertical="center" wrapText="1"/>
    </xf>
    <xf numFmtId="10" fontId="48" fillId="0" borderId="18" xfId="2" applyNumberFormat="1" applyFont="1" applyBorder="1" applyAlignment="1">
      <alignment horizontal="center" vertical="center" wrapText="1"/>
    </xf>
    <xf numFmtId="10" fontId="48" fillId="0" borderId="42" xfId="2" applyNumberFormat="1" applyFont="1" applyBorder="1" applyAlignment="1">
      <alignment horizontal="center" vertical="center" wrapText="1"/>
    </xf>
    <xf numFmtId="3" fontId="48" fillId="0" borderId="41" xfId="0" applyNumberFormat="1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center" vertical="center" wrapText="1"/>
    </xf>
    <xf numFmtId="10" fontId="48" fillId="0" borderId="41" xfId="0" applyNumberFormat="1" applyFont="1" applyBorder="1" applyAlignment="1">
      <alignment horizontal="center" vertical="center" wrapText="1"/>
    </xf>
    <xf numFmtId="10" fontId="48" fillId="0" borderId="42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4" borderId="43" xfId="0" applyNumberFormat="1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3" fontId="48" fillId="6" borderId="44" xfId="0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47" fillId="0" borderId="43" xfId="2" applyNumberFormat="1" applyFont="1" applyBorder="1" applyAlignment="1">
      <alignment horizontal="center" vertical="center"/>
    </xf>
    <xf numFmtId="0" fontId="47" fillId="0" borderId="43" xfId="2" applyFont="1" applyBorder="1" applyAlignment="1">
      <alignment horizontal="center" vertical="center"/>
    </xf>
    <xf numFmtId="3" fontId="47" fillId="6" borderId="43" xfId="2" applyNumberFormat="1" applyFont="1" applyFill="1" applyBorder="1" applyAlignment="1">
      <alignment horizontal="center" vertical="center"/>
    </xf>
    <xf numFmtId="0" fontId="47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47" fillId="5" borderId="43" xfId="2" applyNumberFormat="1" applyFont="1" applyFill="1" applyBorder="1" applyAlignment="1">
      <alignment horizontal="center" vertical="center"/>
    </xf>
    <xf numFmtId="0" fontId="47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49" fillId="0" borderId="55" xfId="2" applyFont="1" applyBorder="1" applyAlignment="1">
      <alignment horizontal="left" vertical="center" wrapText="1"/>
    </xf>
    <xf numFmtId="0" fontId="49" fillId="0" borderId="56" xfId="2" applyFont="1" applyBorder="1" applyAlignment="1">
      <alignment horizontal="left" vertical="center" wrapText="1"/>
    </xf>
    <xf numFmtId="0" fontId="49" fillId="0" borderId="19" xfId="2" applyFont="1" applyBorder="1" applyAlignment="1">
      <alignment horizontal="left" vertical="center" wrapText="1"/>
    </xf>
    <xf numFmtId="3" fontId="47" fillId="5" borderId="43" xfId="0" applyNumberFormat="1" applyFont="1" applyFill="1" applyBorder="1" applyAlignment="1">
      <alignment horizontal="center" vertical="center"/>
    </xf>
    <xf numFmtId="0" fontId="47" fillId="5" borderId="43" xfId="0" applyFont="1" applyFill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center" vertical="center" wrapText="1"/>
    </xf>
    <xf numFmtId="10" fontId="49" fillId="0" borderId="39" xfId="0" applyNumberFormat="1" applyFont="1" applyBorder="1" applyAlignment="1">
      <alignment horizontal="center" vertical="center" wrapText="1"/>
    </xf>
    <xf numFmtId="10" fontId="49" fillId="0" borderId="4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15"/>
    <col min="5" max="9" width="12.42578125" style="15" customWidth="1"/>
    <col min="10" max="256" width="11.42578125" style="15"/>
    <col min="257" max="261" width="12.42578125" style="15" customWidth="1"/>
    <col min="262" max="512" width="11.42578125" style="15"/>
    <col min="513" max="517" width="12.42578125" style="15" customWidth="1"/>
    <col min="518" max="768" width="11.42578125" style="15"/>
    <col min="769" max="773" width="12.42578125" style="15" customWidth="1"/>
    <col min="774" max="1024" width="11.42578125" style="15"/>
    <col min="1025" max="1029" width="12.42578125" style="15" customWidth="1"/>
    <col min="1030" max="1280" width="11.42578125" style="15"/>
    <col min="1281" max="1285" width="12.42578125" style="15" customWidth="1"/>
    <col min="1286" max="1536" width="11.42578125" style="15"/>
    <col min="1537" max="1541" width="12.42578125" style="15" customWidth="1"/>
    <col min="1542" max="1792" width="11.42578125" style="15"/>
    <col min="1793" max="1797" width="12.42578125" style="15" customWidth="1"/>
    <col min="1798" max="2048" width="11.42578125" style="15"/>
    <col min="2049" max="2053" width="12.42578125" style="15" customWidth="1"/>
    <col min="2054" max="2304" width="11.42578125" style="15"/>
    <col min="2305" max="2309" width="12.42578125" style="15" customWidth="1"/>
    <col min="2310" max="2560" width="11.42578125" style="15"/>
    <col min="2561" max="2565" width="12.42578125" style="15" customWidth="1"/>
    <col min="2566" max="2816" width="11.42578125" style="15"/>
    <col min="2817" max="2821" width="12.42578125" style="15" customWidth="1"/>
    <col min="2822" max="3072" width="11.42578125" style="15"/>
    <col min="3073" max="3077" width="12.42578125" style="15" customWidth="1"/>
    <col min="3078" max="3328" width="11.42578125" style="15"/>
    <col min="3329" max="3333" width="12.42578125" style="15" customWidth="1"/>
    <col min="3334" max="3584" width="11.42578125" style="15"/>
    <col min="3585" max="3589" width="12.42578125" style="15" customWidth="1"/>
    <col min="3590" max="3840" width="11.42578125" style="15"/>
    <col min="3841" max="3845" width="12.42578125" style="15" customWidth="1"/>
    <col min="3846" max="4096" width="11.42578125" style="15"/>
    <col min="4097" max="4101" width="12.42578125" style="15" customWidth="1"/>
    <col min="4102" max="4352" width="11.42578125" style="15"/>
    <col min="4353" max="4357" width="12.42578125" style="15" customWidth="1"/>
    <col min="4358" max="4608" width="11.42578125" style="15"/>
    <col min="4609" max="4613" width="12.42578125" style="15" customWidth="1"/>
    <col min="4614" max="4864" width="11.42578125" style="15"/>
    <col min="4865" max="4869" width="12.42578125" style="15" customWidth="1"/>
    <col min="4870" max="5120" width="11.42578125" style="15"/>
    <col min="5121" max="5125" width="12.42578125" style="15" customWidth="1"/>
    <col min="5126" max="5376" width="11.42578125" style="15"/>
    <col min="5377" max="5381" width="12.42578125" style="15" customWidth="1"/>
    <col min="5382" max="5632" width="11.42578125" style="15"/>
    <col min="5633" max="5637" width="12.42578125" style="15" customWidth="1"/>
    <col min="5638" max="5888" width="11.42578125" style="15"/>
    <col min="5889" max="5893" width="12.42578125" style="15" customWidth="1"/>
    <col min="5894" max="6144" width="11.42578125" style="15"/>
    <col min="6145" max="6149" width="12.42578125" style="15" customWidth="1"/>
    <col min="6150" max="6400" width="11.42578125" style="15"/>
    <col min="6401" max="6405" width="12.42578125" style="15" customWidth="1"/>
    <col min="6406" max="6656" width="11.42578125" style="15"/>
    <col min="6657" max="6661" width="12.42578125" style="15" customWidth="1"/>
    <col min="6662" max="6912" width="11.42578125" style="15"/>
    <col min="6913" max="6917" width="12.42578125" style="15" customWidth="1"/>
    <col min="6918" max="7168" width="11.42578125" style="15"/>
    <col min="7169" max="7173" width="12.42578125" style="15" customWidth="1"/>
    <col min="7174" max="7424" width="11.42578125" style="15"/>
    <col min="7425" max="7429" width="12.42578125" style="15" customWidth="1"/>
    <col min="7430" max="7680" width="11.42578125" style="15"/>
    <col min="7681" max="7685" width="12.42578125" style="15" customWidth="1"/>
    <col min="7686" max="7936" width="11.42578125" style="15"/>
    <col min="7937" max="7941" width="12.42578125" style="15" customWidth="1"/>
    <col min="7942" max="8192" width="11.42578125" style="15"/>
    <col min="8193" max="8197" width="12.42578125" style="15" customWidth="1"/>
    <col min="8198" max="8448" width="11.42578125" style="15"/>
    <col min="8449" max="8453" width="12.42578125" style="15" customWidth="1"/>
    <col min="8454" max="8704" width="11.42578125" style="15"/>
    <col min="8705" max="8709" width="12.42578125" style="15" customWidth="1"/>
    <col min="8710" max="8960" width="11.42578125" style="15"/>
    <col min="8961" max="8965" width="12.42578125" style="15" customWidth="1"/>
    <col min="8966" max="9216" width="11.42578125" style="15"/>
    <col min="9217" max="9221" width="12.42578125" style="15" customWidth="1"/>
    <col min="9222" max="9472" width="11.42578125" style="15"/>
    <col min="9473" max="9477" width="12.42578125" style="15" customWidth="1"/>
    <col min="9478" max="9728" width="11.42578125" style="15"/>
    <col min="9729" max="9733" width="12.42578125" style="15" customWidth="1"/>
    <col min="9734" max="9984" width="11.42578125" style="15"/>
    <col min="9985" max="9989" width="12.42578125" style="15" customWidth="1"/>
    <col min="9990" max="10240" width="11.42578125" style="15"/>
    <col min="10241" max="10245" width="12.42578125" style="15" customWidth="1"/>
    <col min="10246" max="10496" width="11.42578125" style="15"/>
    <col min="10497" max="10501" width="12.42578125" style="15" customWidth="1"/>
    <col min="10502" max="10752" width="11.42578125" style="15"/>
    <col min="10753" max="10757" width="12.42578125" style="15" customWidth="1"/>
    <col min="10758" max="11008" width="11.42578125" style="15"/>
    <col min="11009" max="11013" width="12.42578125" style="15" customWidth="1"/>
    <col min="11014" max="11264" width="11.42578125" style="15"/>
    <col min="11265" max="11269" width="12.42578125" style="15" customWidth="1"/>
    <col min="11270" max="11520" width="11.42578125" style="15"/>
    <col min="11521" max="11525" width="12.42578125" style="15" customWidth="1"/>
    <col min="11526" max="11776" width="11.42578125" style="15"/>
    <col min="11777" max="11781" width="12.42578125" style="15" customWidth="1"/>
    <col min="11782" max="12032" width="11.42578125" style="15"/>
    <col min="12033" max="12037" width="12.42578125" style="15" customWidth="1"/>
    <col min="12038" max="12288" width="11.42578125" style="15"/>
    <col min="12289" max="12293" width="12.42578125" style="15" customWidth="1"/>
    <col min="12294" max="12544" width="11.42578125" style="15"/>
    <col min="12545" max="12549" width="12.42578125" style="15" customWidth="1"/>
    <col min="12550" max="12800" width="11.42578125" style="15"/>
    <col min="12801" max="12805" width="12.42578125" style="15" customWidth="1"/>
    <col min="12806" max="13056" width="11.42578125" style="15"/>
    <col min="13057" max="13061" width="12.42578125" style="15" customWidth="1"/>
    <col min="13062" max="13312" width="11.42578125" style="15"/>
    <col min="13313" max="13317" width="12.42578125" style="15" customWidth="1"/>
    <col min="13318" max="13568" width="11.42578125" style="15"/>
    <col min="13569" max="13573" width="12.42578125" style="15" customWidth="1"/>
    <col min="13574" max="13824" width="11.42578125" style="15"/>
    <col min="13825" max="13829" width="12.42578125" style="15" customWidth="1"/>
    <col min="13830" max="14080" width="11.42578125" style="15"/>
    <col min="14081" max="14085" width="12.42578125" style="15" customWidth="1"/>
    <col min="14086" max="14336" width="11.42578125" style="15"/>
    <col min="14337" max="14341" width="12.42578125" style="15" customWidth="1"/>
    <col min="14342" max="14592" width="11.42578125" style="15"/>
    <col min="14593" max="14597" width="12.42578125" style="15" customWidth="1"/>
    <col min="14598" max="14848" width="11.42578125" style="15"/>
    <col min="14849" max="14853" width="12.42578125" style="15" customWidth="1"/>
    <col min="14854" max="15104" width="11.42578125" style="15"/>
    <col min="15105" max="15109" width="12.42578125" style="15" customWidth="1"/>
    <col min="15110" max="15360" width="11.42578125" style="15"/>
    <col min="15361" max="15365" width="12.42578125" style="15" customWidth="1"/>
    <col min="15366" max="15616" width="11.42578125" style="15"/>
    <col min="15617" max="15621" width="12.42578125" style="15" customWidth="1"/>
    <col min="15622" max="15872" width="11.42578125" style="15"/>
    <col min="15873" max="15877" width="12.42578125" style="15" customWidth="1"/>
    <col min="15878" max="16128" width="11.42578125" style="15"/>
    <col min="16129" max="16133" width="12.42578125" style="15" customWidth="1"/>
    <col min="16134" max="16384" width="11.42578125" style="15"/>
  </cols>
  <sheetData>
    <row r="2" spans="2:10" ht="13.5" thickBot="1" x14ac:dyDescent="0.25"/>
    <row r="3" spans="2:10" ht="15.75" thickBot="1" x14ac:dyDescent="0.25">
      <c r="B3" s="107" t="s">
        <v>69</v>
      </c>
      <c r="C3" s="108"/>
      <c r="D3" s="108"/>
      <c r="E3" s="108"/>
      <c r="F3" s="108"/>
      <c r="G3" s="108"/>
      <c r="H3" s="108"/>
      <c r="I3" s="108"/>
      <c r="J3" s="109"/>
    </row>
    <row r="4" spans="2:10" ht="15.75" thickBot="1" x14ac:dyDescent="0.25">
      <c r="B4" s="105"/>
      <c r="C4" s="105"/>
      <c r="D4" s="7"/>
      <c r="E4" s="106"/>
      <c r="F4" s="106"/>
      <c r="G4" s="106"/>
      <c r="H4" s="106"/>
      <c r="I4" s="106"/>
      <c r="J4" s="106"/>
    </row>
    <row r="5" spans="2:10" ht="15.75" customHeight="1" thickBot="1" x14ac:dyDescent="0.25">
      <c r="B5" s="107" t="s">
        <v>85</v>
      </c>
      <c r="C5" s="108"/>
      <c r="D5" s="108"/>
      <c r="E5" s="108"/>
      <c r="F5" s="108"/>
      <c r="G5" s="108"/>
      <c r="H5" s="108"/>
      <c r="I5" s="108"/>
      <c r="J5" s="109"/>
    </row>
    <row r="6" spans="2:10" ht="15.75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2:10" ht="13.5" thickTop="1" x14ac:dyDescent="0.2">
      <c r="B7" s="54" t="s">
        <v>74</v>
      </c>
      <c r="C7" s="57" t="s">
        <v>75</v>
      </c>
      <c r="D7" s="58"/>
      <c r="E7" s="63" t="s">
        <v>76</v>
      </c>
      <c r="F7" s="64"/>
      <c r="G7" s="64"/>
      <c r="H7" s="64"/>
      <c r="I7" s="64"/>
      <c r="J7" s="65"/>
    </row>
    <row r="8" spans="2:10" x14ac:dyDescent="0.2">
      <c r="B8" s="55"/>
      <c r="C8" s="59"/>
      <c r="D8" s="60"/>
      <c r="E8" s="66"/>
      <c r="F8" s="67"/>
      <c r="G8" s="67"/>
      <c r="H8" s="67"/>
      <c r="I8" s="67"/>
      <c r="J8" s="68"/>
    </row>
    <row r="9" spans="2:10" ht="13.5" thickBot="1" x14ac:dyDescent="0.25">
      <c r="B9" s="55"/>
      <c r="C9" s="59"/>
      <c r="D9" s="60"/>
      <c r="E9" s="69"/>
      <c r="F9" s="70"/>
      <c r="G9" s="70"/>
      <c r="H9" s="70"/>
      <c r="I9" s="70"/>
      <c r="J9" s="71"/>
    </row>
    <row r="10" spans="2:10" x14ac:dyDescent="0.2">
      <c r="B10" s="55"/>
      <c r="C10" s="59"/>
      <c r="D10" s="60"/>
      <c r="E10" s="72" t="s">
        <v>77</v>
      </c>
      <c r="F10" s="75" t="s">
        <v>78</v>
      </c>
      <c r="G10" s="75" t="s">
        <v>79</v>
      </c>
      <c r="H10" s="75" t="s">
        <v>84</v>
      </c>
      <c r="I10" s="78" t="s">
        <v>72</v>
      </c>
      <c r="J10" s="81" t="s">
        <v>71</v>
      </c>
    </row>
    <row r="11" spans="2:10" x14ac:dyDescent="0.2">
      <c r="B11" s="55"/>
      <c r="C11" s="59"/>
      <c r="D11" s="60"/>
      <c r="E11" s="73"/>
      <c r="F11" s="76"/>
      <c r="G11" s="76"/>
      <c r="H11" s="76"/>
      <c r="I11" s="79"/>
      <c r="J11" s="82"/>
    </row>
    <row r="12" spans="2:10" ht="13.5" thickBot="1" x14ac:dyDescent="0.25">
      <c r="B12" s="56"/>
      <c r="C12" s="61"/>
      <c r="D12" s="62"/>
      <c r="E12" s="74"/>
      <c r="F12" s="77"/>
      <c r="G12" s="77"/>
      <c r="H12" s="77"/>
      <c r="I12" s="80"/>
      <c r="J12" s="83"/>
    </row>
    <row r="13" spans="2:10" ht="13.5" thickBot="1" x14ac:dyDescent="0.25">
      <c r="B13" s="84" t="s">
        <v>2</v>
      </c>
      <c r="C13" s="87" t="s">
        <v>3</v>
      </c>
      <c r="D13" s="88"/>
      <c r="E13" s="16">
        <v>9148</v>
      </c>
      <c r="F13" s="16">
        <v>13237</v>
      </c>
      <c r="G13" s="16">
        <v>10</v>
      </c>
      <c r="H13" s="16">
        <v>508</v>
      </c>
      <c r="I13" s="17">
        <f>SUM(E13:H13)</f>
        <v>22903</v>
      </c>
      <c r="J13" s="89">
        <f>SUM(I13:I20)</f>
        <v>322367</v>
      </c>
    </row>
    <row r="14" spans="2:10" ht="13.5" thickBot="1" x14ac:dyDescent="0.25">
      <c r="B14" s="85"/>
      <c r="C14" s="87" t="s">
        <v>4</v>
      </c>
      <c r="D14" s="88"/>
      <c r="E14" s="16">
        <v>19930</v>
      </c>
      <c r="F14" s="16">
        <v>24238</v>
      </c>
      <c r="G14" s="16">
        <v>38</v>
      </c>
      <c r="H14" s="16">
        <v>1115</v>
      </c>
      <c r="I14" s="17">
        <f t="shared" ref="I14:I64" si="0">SUM(E14:H14)</f>
        <v>45321</v>
      </c>
      <c r="J14" s="90"/>
    </row>
    <row r="15" spans="2:10" ht="13.5" thickBot="1" x14ac:dyDescent="0.25">
      <c r="B15" s="85"/>
      <c r="C15" s="87" t="s">
        <v>5</v>
      </c>
      <c r="D15" s="88"/>
      <c r="E15" s="16">
        <v>14325</v>
      </c>
      <c r="F15" s="16">
        <v>18539</v>
      </c>
      <c r="G15" s="16">
        <v>15</v>
      </c>
      <c r="H15" s="16">
        <v>903</v>
      </c>
      <c r="I15" s="17">
        <f t="shared" si="0"/>
        <v>33782</v>
      </c>
      <c r="J15" s="90"/>
    </row>
    <row r="16" spans="2:10" ht="13.5" thickBot="1" x14ac:dyDescent="0.25">
      <c r="B16" s="85"/>
      <c r="C16" s="87" t="s">
        <v>6</v>
      </c>
      <c r="D16" s="88"/>
      <c r="E16" s="16">
        <v>16093</v>
      </c>
      <c r="F16" s="16">
        <v>22569</v>
      </c>
      <c r="G16" s="16">
        <v>18</v>
      </c>
      <c r="H16" s="16">
        <v>1047</v>
      </c>
      <c r="I16" s="17">
        <f t="shared" si="0"/>
        <v>39727</v>
      </c>
      <c r="J16" s="90"/>
    </row>
    <row r="17" spans="2:10" ht="13.5" thickBot="1" x14ac:dyDescent="0.25">
      <c r="B17" s="85"/>
      <c r="C17" s="87" t="s">
        <v>7</v>
      </c>
      <c r="D17" s="88"/>
      <c r="E17" s="16">
        <v>8139</v>
      </c>
      <c r="F17" s="16">
        <v>9956</v>
      </c>
      <c r="G17" s="16">
        <v>9</v>
      </c>
      <c r="H17" s="16">
        <v>507</v>
      </c>
      <c r="I17" s="17">
        <f t="shared" si="0"/>
        <v>18611</v>
      </c>
      <c r="J17" s="90"/>
    </row>
    <row r="18" spans="2:10" ht="13.5" thickBot="1" x14ac:dyDescent="0.25">
      <c r="B18" s="85"/>
      <c r="C18" s="87" t="s">
        <v>8</v>
      </c>
      <c r="D18" s="88"/>
      <c r="E18" s="16">
        <v>14864</v>
      </c>
      <c r="F18" s="16">
        <v>23509</v>
      </c>
      <c r="G18" s="16">
        <v>5</v>
      </c>
      <c r="H18" s="16">
        <v>1169</v>
      </c>
      <c r="I18" s="17">
        <f t="shared" si="0"/>
        <v>39547</v>
      </c>
      <c r="J18" s="90"/>
    </row>
    <row r="19" spans="2:10" ht="13.5" thickBot="1" x14ac:dyDescent="0.25">
      <c r="B19" s="85"/>
      <c r="C19" s="87" t="s">
        <v>9</v>
      </c>
      <c r="D19" s="88"/>
      <c r="E19" s="16">
        <v>19142</v>
      </c>
      <c r="F19" s="16">
        <v>26691</v>
      </c>
      <c r="G19" s="16">
        <v>336</v>
      </c>
      <c r="H19" s="16">
        <v>1014</v>
      </c>
      <c r="I19" s="17">
        <f t="shared" si="0"/>
        <v>47183</v>
      </c>
      <c r="J19" s="90"/>
    </row>
    <row r="20" spans="2:10" ht="13.5" thickBot="1" x14ac:dyDescent="0.25">
      <c r="B20" s="86"/>
      <c r="C20" s="87" t="s">
        <v>10</v>
      </c>
      <c r="D20" s="88"/>
      <c r="E20" s="16">
        <v>34017</v>
      </c>
      <c r="F20" s="16">
        <v>39368</v>
      </c>
      <c r="G20" s="16">
        <v>37</v>
      </c>
      <c r="H20" s="16">
        <v>1871</v>
      </c>
      <c r="I20" s="17">
        <f t="shared" si="0"/>
        <v>75293</v>
      </c>
      <c r="J20" s="90"/>
    </row>
    <row r="21" spans="2:10" ht="13.5" thickBot="1" x14ac:dyDescent="0.25">
      <c r="B21" s="95" t="s">
        <v>11</v>
      </c>
      <c r="C21" s="93" t="s">
        <v>12</v>
      </c>
      <c r="D21" s="94"/>
      <c r="E21" s="18">
        <v>2859</v>
      </c>
      <c r="F21" s="18">
        <v>3539</v>
      </c>
      <c r="G21" s="18">
        <v>0</v>
      </c>
      <c r="H21" s="18">
        <v>180</v>
      </c>
      <c r="I21" s="19">
        <f t="shared" si="0"/>
        <v>6578</v>
      </c>
      <c r="J21" s="98">
        <f>SUM(I21:I23)</f>
        <v>42193</v>
      </c>
    </row>
    <row r="22" spans="2:10" ht="13.5" thickBot="1" x14ac:dyDescent="0.25">
      <c r="B22" s="96"/>
      <c r="C22" s="93" t="s">
        <v>13</v>
      </c>
      <c r="D22" s="94"/>
      <c r="E22" s="18">
        <v>1903</v>
      </c>
      <c r="F22" s="18">
        <v>2571</v>
      </c>
      <c r="G22" s="18">
        <v>1</v>
      </c>
      <c r="H22" s="18">
        <v>143</v>
      </c>
      <c r="I22" s="19">
        <f t="shared" si="0"/>
        <v>4618</v>
      </c>
      <c r="J22" s="99"/>
    </row>
    <row r="23" spans="2:10" ht="13.5" thickBot="1" x14ac:dyDescent="0.25">
      <c r="B23" s="97"/>
      <c r="C23" s="93" t="s">
        <v>14</v>
      </c>
      <c r="D23" s="94"/>
      <c r="E23" s="18">
        <v>12616</v>
      </c>
      <c r="F23" s="18">
        <v>17403</v>
      </c>
      <c r="G23" s="18">
        <v>5</v>
      </c>
      <c r="H23" s="18">
        <v>973</v>
      </c>
      <c r="I23" s="19">
        <f t="shared" si="0"/>
        <v>30997</v>
      </c>
      <c r="J23" s="99"/>
    </row>
    <row r="24" spans="2:10" ht="27.75" thickBot="1" x14ac:dyDescent="0.25">
      <c r="B24" s="20" t="s">
        <v>15</v>
      </c>
      <c r="C24" s="87" t="s">
        <v>16</v>
      </c>
      <c r="D24" s="88"/>
      <c r="E24" s="16">
        <v>15050</v>
      </c>
      <c r="F24" s="16">
        <v>25463</v>
      </c>
      <c r="G24" s="16">
        <v>57</v>
      </c>
      <c r="H24" s="16">
        <v>1148</v>
      </c>
      <c r="I24" s="17">
        <f t="shared" si="0"/>
        <v>41718</v>
      </c>
      <c r="J24" s="21">
        <f>I24</f>
        <v>41718</v>
      </c>
    </row>
    <row r="25" spans="2:10" ht="18.75" thickBot="1" x14ac:dyDescent="0.25">
      <c r="B25" s="22" t="s">
        <v>17</v>
      </c>
      <c r="C25" s="93" t="s">
        <v>17</v>
      </c>
      <c r="D25" s="94"/>
      <c r="E25" s="18">
        <v>8139</v>
      </c>
      <c r="F25" s="18">
        <v>9327</v>
      </c>
      <c r="G25" s="18">
        <v>1</v>
      </c>
      <c r="H25" s="18">
        <v>382</v>
      </c>
      <c r="I25" s="19">
        <f t="shared" si="0"/>
        <v>17849</v>
      </c>
      <c r="J25" s="23">
        <f>I25</f>
        <v>17849</v>
      </c>
    </row>
    <row r="26" spans="2:10" ht="13.5" thickBot="1" x14ac:dyDescent="0.25">
      <c r="B26" s="84" t="s">
        <v>18</v>
      </c>
      <c r="C26" s="87" t="s">
        <v>19</v>
      </c>
      <c r="D26" s="88"/>
      <c r="E26" s="16">
        <v>9349</v>
      </c>
      <c r="F26" s="16">
        <v>13457</v>
      </c>
      <c r="G26" s="16">
        <v>0</v>
      </c>
      <c r="H26" s="16">
        <v>484</v>
      </c>
      <c r="I26" s="17">
        <f t="shared" si="0"/>
        <v>23290</v>
      </c>
      <c r="J26" s="91">
        <f>SUM(I26:I27)</f>
        <v>43649</v>
      </c>
    </row>
    <row r="27" spans="2:10" ht="13.5" thickBot="1" x14ac:dyDescent="0.25">
      <c r="B27" s="86"/>
      <c r="C27" s="87" t="s">
        <v>20</v>
      </c>
      <c r="D27" s="88"/>
      <c r="E27" s="16">
        <v>8037</v>
      </c>
      <c r="F27" s="16">
        <v>11994</v>
      </c>
      <c r="G27" s="16">
        <v>1</v>
      </c>
      <c r="H27" s="16">
        <v>327</v>
      </c>
      <c r="I27" s="17">
        <f t="shared" si="0"/>
        <v>20359</v>
      </c>
      <c r="J27" s="92"/>
    </row>
    <row r="28" spans="2:10" ht="13.5" thickBot="1" x14ac:dyDescent="0.25">
      <c r="B28" s="24" t="s">
        <v>21</v>
      </c>
      <c r="C28" s="93" t="s">
        <v>21</v>
      </c>
      <c r="D28" s="94"/>
      <c r="E28" s="18">
        <v>7041</v>
      </c>
      <c r="F28" s="18">
        <v>8854</v>
      </c>
      <c r="G28" s="18">
        <v>0</v>
      </c>
      <c r="H28" s="18">
        <v>384</v>
      </c>
      <c r="I28" s="19">
        <f t="shared" si="0"/>
        <v>16279</v>
      </c>
      <c r="J28" s="23">
        <f>I28</f>
        <v>16279</v>
      </c>
    </row>
    <row r="29" spans="2:10" ht="13.5" thickBot="1" x14ac:dyDescent="0.25">
      <c r="B29" s="84" t="s">
        <v>22</v>
      </c>
      <c r="C29" s="87" t="s">
        <v>23</v>
      </c>
      <c r="D29" s="88"/>
      <c r="E29" s="16">
        <v>4715</v>
      </c>
      <c r="F29" s="16">
        <v>5940</v>
      </c>
      <c r="G29" s="16">
        <v>6</v>
      </c>
      <c r="H29" s="16">
        <v>210</v>
      </c>
      <c r="I29" s="17">
        <f t="shared" si="0"/>
        <v>10871</v>
      </c>
      <c r="J29" s="89">
        <f>SUM(I29:I37)</f>
        <v>113316</v>
      </c>
    </row>
    <row r="30" spans="2:10" ht="13.5" thickBot="1" x14ac:dyDescent="0.25">
      <c r="B30" s="85"/>
      <c r="C30" s="87" t="s">
        <v>24</v>
      </c>
      <c r="D30" s="88"/>
      <c r="E30" s="16">
        <v>6222</v>
      </c>
      <c r="F30" s="16">
        <v>7287</v>
      </c>
      <c r="G30" s="16">
        <v>0</v>
      </c>
      <c r="H30" s="16">
        <v>233</v>
      </c>
      <c r="I30" s="17">
        <f t="shared" si="0"/>
        <v>13742</v>
      </c>
      <c r="J30" s="89"/>
    </row>
    <row r="31" spans="2:10" ht="13.5" thickBot="1" x14ac:dyDescent="0.25">
      <c r="B31" s="85"/>
      <c r="C31" s="87" t="s">
        <v>25</v>
      </c>
      <c r="D31" s="88"/>
      <c r="E31" s="16">
        <v>7128</v>
      </c>
      <c r="F31" s="16">
        <v>10363</v>
      </c>
      <c r="G31" s="16">
        <v>2</v>
      </c>
      <c r="H31" s="16">
        <v>348</v>
      </c>
      <c r="I31" s="17">
        <f t="shared" si="0"/>
        <v>17841</v>
      </c>
      <c r="J31" s="89"/>
    </row>
    <row r="32" spans="2:10" ht="13.5" thickBot="1" x14ac:dyDescent="0.25">
      <c r="B32" s="85"/>
      <c r="C32" s="87" t="s">
        <v>26</v>
      </c>
      <c r="D32" s="88"/>
      <c r="E32" s="16">
        <v>3461</v>
      </c>
      <c r="F32" s="16">
        <v>4331</v>
      </c>
      <c r="G32" s="16">
        <v>0</v>
      </c>
      <c r="H32" s="16">
        <v>185</v>
      </c>
      <c r="I32" s="17">
        <f t="shared" si="0"/>
        <v>7977</v>
      </c>
      <c r="J32" s="89"/>
    </row>
    <row r="33" spans="2:10" ht="13.5" thickBot="1" x14ac:dyDescent="0.25">
      <c r="B33" s="85"/>
      <c r="C33" s="87" t="s">
        <v>27</v>
      </c>
      <c r="D33" s="88"/>
      <c r="E33" s="16">
        <v>9690</v>
      </c>
      <c r="F33" s="16">
        <v>11098</v>
      </c>
      <c r="G33" s="16">
        <v>0</v>
      </c>
      <c r="H33" s="16">
        <v>555</v>
      </c>
      <c r="I33" s="17">
        <f t="shared" si="0"/>
        <v>21343</v>
      </c>
      <c r="J33" s="89"/>
    </row>
    <row r="34" spans="2:10" ht="13.5" thickBot="1" x14ac:dyDescent="0.25">
      <c r="B34" s="85"/>
      <c r="C34" s="87" t="s">
        <v>28</v>
      </c>
      <c r="D34" s="88"/>
      <c r="E34" s="16">
        <v>2331</v>
      </c>
      <c r="F34" s="16">
        <v>2633</v>
      </c>
      <c r="G34" s="16">
        <v>0</v>
      </c>
      <c r="H34" s="16">
        <v>90</v>
      </c>
      <c r="I34" s="17">
        <f t="shared" si="0"/>
        <v>5054</v>
      </c>
      <c r="J34" s="89"/>
    </row>
    <row r="35" spans="2:10" ht="13.5" thickBot="1" x14ac:dyDescent="0.25">
      <c r="B35" s="85"/>
      <c r="C35" s="87" t="s">
        <v>29</v>
      </c>
      <c r="D35" s="88"/>
      <c r="E35" s="16">
        <v>1415</v>
      </c>
      <c r="F35" s="16">
        <v>1923</v>
      </c>
      <c r="G35" s="16">
        <v>1</v>
      </c>
      <c r="H35" s="16">
        <v>53</v>
      </c>
      <c r="I35" s="17">
        <f t="shared" si="0"/>
        <v>3392</v>
      </c>
      <c r="J35" s="89"/>
    </row>
    <row r="36" spans="2:10" ht="13.5" thickBot="1" x14ac:dyDescent="0.25">
      <c r="B36" s="85"/>
      <c r="C36" s="87" t="s">
        <v>30</v>
      </c>
      <c r="D36" s="88"/>
      <c r="E36" s="16">
        <v>9626</v>
      </c>
      <c r="F36" s="16">
        <v>11458</v>
      </c>
      <c r="G36" s="16">
        <v>0</v>
      </c>
      <c r="H36" s="16">
        <v>465</v>
      </c>
      <c r="I36" s="17">
        <f t="shared" si="0"/>
        <v>21549</v>
      </c>
      <c r="J36" s="89"/>
    </row>
    <row r="37" spans="2:10" ht="13.5" thickBot="1" x14ac:dyDescent="0.25">
      <c r="B37" s="86"/>
      <c r="C37" s="87" t="s">
        <v>31</v>
      </c>
      <c r="D37" s="88"/>
      <c r="E37" s="16">
        <v>5101</v>
      </c>
      <c r="F37" s="16">
        <v>6243</v>
      </c>
      <c r="G37" s="16">
        <v>0</v>
      </c>
      <c r="H37" s="16">
        <v>203</v>
      </c>
      <c r="I37" s="17">
        <f t="shared" si="0"/>
        <v>11547</v>
      </c>
      <c r="J37" s="89"/>
    </row>
    <row r="38" spans="2:10" ht="13.5" thickBot="1" x14ac:dyDescent="0.25">
      <c r="B38" s="100" t="s">
        <v>32</v>
      </c>
      <c r="C38" s="93" t="s">
        <v>33</v>
      </c>
      <c r="D38" s="94"/>
      <c r="E38" s="18">
        <v>11976</v>
      </c>
      <c r="F38" s="18">
        <v>14547</v>
      </c>
      <c r="G38" s="18">
        <v>0</v>
      </c>
      <c r="H38" s="18">
        <v>496</v>
      </c>
      <c r="I38" s="19">
        <f t="shared" si="0"/>
        <v>27019</v>
      </c>
      <c r="J38" s="98">
        <f>SUM(I38:I42)</f>
        <v>108195</v>
      </c>
    </row>
    <row r="39" spans="2:10" ht="13.5" thickBot="1" x14ac:dyDescent="0.25">
      <c r="B39" s="101"/>
      <c r="C39" s="93" t="s">
        <v>34</v>
      </c>
      <c r="D39" s="94"/>
      <c r="E39" s="18">
        <v>11270</v>
      </c>
      <c r="F39" s="18">
        <v>13250</v>
      </c>
      <c r="G39" s="18">
        <v>0</v>
      </c>
      <c r="H39" s="18">
        <v>460</v>
      </c>
      <c r="I39" s="19">
        <f t="shared" si="0"/>
        <v>24980</v>
      </c>
      <c r="J39" s="98"/>
    </row>
    <row r="40" spans="2:10" ht="13.5" thickBot="1" x14ac:dyDescent="0.25">
      <c r="B40" s="101"/>
      <c r="C40" s="93" t="s">
        <v>35</v>
      </c>
      <c r="D40" s="94"/>
      <c r="E40" s="18">
        <v>6501</v>
      </c>
      <c r="F40" s="18">
        <v>7531</v>
      </c>
      <c r="G40" s="18">
        <v>2</v>
      </c>
      <c r="H40" s="18">
        <v>247</v>
      </c>
      <c r="I40" s="19">
        <f t="shared" si="0"/>
        <v>14281</v>
      </c>
      <c r="J40" s="98"/>
    </row>
    <row r="41" spans="2:10" ht="13.5" thickBot="1" x14ac:dyDescent="0.25">
      <c r="B41" s="101"/>
      <c r="C41" s="93" t="s">
        <v>36</v>
      </c>
      <c r="D41" s="94"/>
      <c r="E41" s="18">
        <v>4063</v>
      </c>
      <c r="F41" s="18">
        <v>3746</v>
      </c>
      <c r="G41" s="18">
        <v>1</v>
      </c>
      <c r="H41" s="18">
        <v>110</v>
      </c>
      <c r="I41" s="19">
        <f t="shared" si="0"/>
        <v>7920</v>
      </c>
      <c r="J41" s="98"/>
    </row>
    <row r="42" spans="2:10" ht="13.5" thickBot="1" x14ac:dyDescent="0.25">
      <c r="B42" s="102"/>
      <c r="C42" s="93" t="s">
        <v>37</v>
      </c>
      <c r="D42" s="94"/>
      <c r="E42" s="18">
        <v>15891</v>
      </c>
      <c r="F42" s="18">
        <v>17437</v>
      </c>
      <c r="G42" s="18">
        <v>2</v>
      </c>
      <c r="H42" s="18">
        <v>665</v>
      </c>
      <c r="I42" s="19">
        <f t="shared" si="0"/>
        <v>33995</v>
      </c>
      <c r="J42" s="98"/>
    </row>
    <row r="43" spans="2:10" ht="13.5" thickBot="1" x14ac:dyDescent="0.25">
      <c r="B43" s="103" t="s">
        <v>38</v>
      </c>
      <c r="C43" s="87" t="s">
        <v>39</v>
      </c>
      <c r="D43" s="88"/>
      <c r="E43" s="16">
        <v>52769</v>
      </c>
      <c r="F43" s="16">
        <v>59189</v>
      </c>
      <c r="G43" s="16">
        <v>11</v>
      </c>
      <c r="H43" s="16">
        <v>3253</v>
      </c>
      <c r="I43" s="17">
        <f t="shared" si="0"/>
        <v>115222</v>
      </c>
      <c r="J43" s="91">
        <f>SUM(I43:I46)</f>
        <v>164640</v>
      </c>
    </row>
    <row r="44" spans="2:10" ht="13.5" thickBot="1" x14ac:dyDescent="0.25">
      <c r="B44" s="85"/>
      <c r="C44" s="87" t="s">
        <v>40</v>
      </c>
      <c r="D44" s="88"/>
      <c r="E44" s="16">
        <v>6382</v>
      </c>
      <c r="F44" s="16">
        <v>8169</v>
      </c>
      <c r="G44" s="16">
        <v>0</v>
      </c>
      <c r="H44" s="16">
        <v>380</v>
      </c>
      <c r="I44" s="17">
        <f t="shared" si="0"/>
        <v>14931</v>
      </c>
      <c r="J44" s="91"/>
    </row>
    <row r="45" spans="2:10" ht="13.5" thickBot="1" x14ac:dyDescent="0.25">
      <c r="B45" s="85"/>
      <c r="C45" s="87" t="s">
        <v>41</v>
      </c>
      <c r="D45" s="88"/>
      <c r="E45" s="16">
        <v>4067</v>
      </c>
      <c r="F45" s="16">
        <v>5783</v>
      </c>
      <c r="G45" s="16">
        <v>0</v>
      </c>
      <c r="H45" s="16">
        <v>256</v>
      </c>
      <c r="I45" s="17">
        <f t="shared" si="0"/>
        <v>10106</v>
      </c>
      <c r="J45" s="91"/>
    </row>
    <row r="46" spans="2:10" ht="13.5" thickBot="1" x14ac:dyDescent="0.25">
      <c r="B46" s="86"/>
      <c r="C46" s="87" t="s">
        <v>42</v>
      </c>
      <c r="D46" s="88"/>
      <c r="E46" s="16">
        <v>10033</v>
      </c>
      <c r="F46" s="16">
        <v>13754</v>
      </c>
      <c r="G46" s="16">
        <v>1</v>
      </c>
      <c r="H46" s="16">
        <v>593</v>
      </c>
      <c r="I46" s="17">
        <f t="shared" si="0"/>
        <v>24381</v>
      </c>
      <c r="J46" s="91"/>
    </row>
    <row r="47" spans="2:10" ht="13.5" thickBot="1" x14ac:dyDescent="0.25">
      <c r="B47" s="100" t="s">
        <v>43</v>
      </c>
      <c r="C47" s="93" t="s">
        <v>44</v>
      </c>
      <c r="D47" s="94"/>
      <c r="E47" s="18">
        <v>35476</v>
      </c>
      <c r="F47" s="18">
        <v>47093</v>
      </c>
      <c r="G47" s="18">
        <v>74</v>
      </c>
      <c r="H47" s="18">
        <v>1570</v>
      </c>
      <c r="I47" s="19">
        <f t="shared" si="0"/>
        <v>84213</v>
      </c>
      <c r="J47" s="98">
        <f>SUM(I47:I49)</f>
        <v>214591</v>
      </c>
    </row>
    <row r="48" spans="2:10" ht="13.5" thickBot="1" x14ac:dyDescent="0.25">
      <c r="B48" s="101"/>
      <c r="C48" s="93" t="s">
        <v>45</v>
      </c>
      <c r="D48" s="94"/>
      <c r="E48" s="18">
        <v>9039</v>
      </c>
      <c r="F48" s="18">
        <v>12008</v>
      </c>
      <c r="G48" s="18">
        <v>17</v>
      </c>
      <c r="H48" s="18">
        <v>298</v>
      </c>
      <c r="I48" s="19">
        <f t="shared" si="0"/>
        <v>21362</v>
      </c>
      <c r="J48" s="99"/>
    </row>
    <row r="49" spans="2:10" ht="13.5" thickBot="1" x14ac:dyDescent="0.25">
      <c r="B49" s="102"/>
      <c r="C49" s="93" t="s">
        <v>46</v>
      </c>
      <c r="D49" s="94"/>
      <c r="E49" s="18">
        <v>47051</v>
      </c>
      <c r="F49" s="18">
        <v>60178</v>
      </c>
      <c r="G49" s="18">
        <v>29</v>
      </c>
      <c r="H49" s="18">
        <v>1758</v>
      </c>
      <c r="I49" s="19">
        <f t="shared" si="0"/>
        <v>109016</v>
      </c>
      <c r="J49" s="99"/>
    </row>
    <row r="50" spans="2:10" ht="13.5" thickBot="1" x14ac:dyDescent="0.25">
      <c r="B50" s="103" t="s">
        <v>47</v>
      </c>
      <c r="C50" s="87" t="s">
        <v>48</v>
      </c>
      <c r="D50" s="88"/>
      <c r="E50" s="16">
        <v>22387</v>
      </c>
      <c r="F50" s="16">
        <v>25681</v>
      </c>
      <c r="G50" s="16">
        <v>4259</v>
      </c>
      <c r="H50" s="16">
        <v>1288</v>
      </c>
      <c r="I50" s="17">
        <f t="shared" si="0"/>
        <v>53615</v>
      </c>
      <c r="J50" s="91">
        <f>SUM(I50:I51)</f>
        <v>82990</v>
      </c>
    </row>
    <row r="51" spans="2:10" ht="13.5" thickBot="1" x14ac:dyDescent="0.25">
      <c r="B51" s="86"/>
      <c r="C51" s="87" t="s">
        <v>49</v>
      </c>
      <c r="D51" s="88"/>
      <c r="E51" s="16">
        <v>12984</v>
      </c>
      <c r="F51" s="16">
        <v>14418</v>
      </c>
      <c r="G51" s="16">
        <v>1333</v>
      </c>
      <c r="H51" s="16">
        <v>640</v>
      </c>
      <c r="I51" s="17">
        <f t="shared" si="0"/>
        <v>29375</v>
      </c>
      <c r="J51" s="92"/>
    </row>
    <row r="52" spans="2:10" ht="13.5" thickBot="1" x14ac:dyDescent="0.25">
      <c r="B52" s="100" t="s">
        <v>50</v>
      </c>
      <c r="C52" s="93" t="s">
        <v>51</v>
      </c>
      <c r="D52" s="94"/>
      <c r="E52" s="18">
        <v>15445</v>
      </c>
      <c r="F52" s="18">
        <v>20413</v>
      </c>
      <c r="G52" s="18">
        <v>409</v>
      </c>
      <c r="H52" s="18">
        <v>443</v>
      </c>
      <c r="I52" s="19">
        <f t="shared" si="0"/>
        <v>36710</v>
      </c>
      <c r="J52" s="98">
        <f>SUM(I52:I55)</f>
        <v>93615</v>
      </c>
    </row>
    <row r="53" spans="2:10" ht="13.5" thickBot="1" x14ac:dyDescent="0.25">
      <c r="B53" s="101"/>
      <c r="C53" s="93" t="s">
        <v>52</v>
      </c>
      <c r="D53" s="94"/>
      <c r="E53" s="18">
        <v>4925</v>
      </c>
      <c r="F53" s="18">
        <v>7026</v>
      </c>
      <c r="G53" s="18">
        <v>210</v>
      </c>
      <c r="H53" s="18">
        <v>156</v>
      </c>
      <c r="I53" s="19">
        <f t="shared" si="0"/>
        <v>12317</v>
      </c>
      <c r="J53" s="98"/>
    </row>
    <row r="54" spans="2:10" ht="13.5" thickBot="1" x14ac:dyDescent="0.25">
      <c r="B54" s="101"/>
      <c r="C54" s="93" t="s">
        <v>53</v>
      </c>
      <c r="D54" s="94"/>
      <c r="E54" s="18">
        <v>5627</v>
      </c>
      <c r="F54" s="18">
        <v>8153</v>
      </c>
      <c r="G54" s="18">
        <v>78</v>
      </c>
      <c r="H54" s="18">
        <v>166</v>
      </c>
      <c r="I54" s="19">
        <f t="shared" si="0"/>
        <v>14024</v>
      </c>
      <c r="J54" s="98"/>
    </row>
    <row r="55" spans="2:10" ht="13.5" thickBot="1" x14ac:dyDescent="0.25">
      <c r="B55" s="102"/>
      <c r="C55" s="93" t="s">
        <v>54</v>
      </c>
      <c r="D55" s="94"/>
      <c r="E55" s="18">
        <v>12388</v>
      </c>
      <c r="F55" s="18">
        <v>17319</v>
      </c>
      <c r="G55" s="18">
        <v>459</v>
      </c>
      <c r="H55" s="18">
        <v>398</v>
      </c>
      <c r="I55" s="19">
        <f t="shared" si="0"/>
        <v>30564</v>
      </c>
      <c r="J55" s="98"/>
    </row>
    <row r="56" spans="2:10" ht="27.75" thickBot="1" x14ac:dyDescent="0.25">
      <c r="B56" s="20" t="s">
        <v>55</v>
      </c>
      <c r="C56" s="87" t="s">
        <v>56</v>
      </c>
      <c r="D56" s="88"/>
      <c r="E56" s="16">
        <v>91596</v>
      </c>
      <c r="F56" s="16">
        <v>77088</v>
      </c>
      <c r="G56" s="16">
        <v>46</v>
      </c>
      <c r="H56" s="16">
        <v>3184</v>
      </c>
      <c r="I56" s="17">
        <f t="shared" si="0"/>
        <v>171914</v>
      </c>
      <c r="J56" s="25">
        <f>I56</f>
        <v>171914</v>
      </c>
    </row>
    <row r="57" spans="2:10" ht="18.75" thickBot="1" x14ac:dyDescent="0.25">
      <c r="B57" s="24" t="s">
        <v>57</v>
      </c>
      <c r="C57" s="93" t="s">
        <v>58</v>
      </c>
      <c r="D57" s="94"/>
      <c r="E57" s="18">
        <v>31273</v>
      </c>
      <c r="F57" s="18">
        <v>33455</v>
      </c>
      <c r="G57" s="18">
        <v>38</v>
      </c>
      <c r="H57" s="18">
        <v>810</v>
      </c>
      <c r="I57" s="19">
        <f t="shared" si="0"/>
        <v>65576</v>
      </c>
      <c r="J57" s="23">
        <f>I57</f>
        <v>65576</v>
      </c>
    </row>
    <row r="58" spans="2:10" ht="27.75" thickBot="1" x14ac:dyDescent="0.25">
      <c r="B58" s="20" t="s">
        <v>59</v>
      </c>
      <c r="C58" s="87" t="s">
        <v>60</v>
      </c>
      <c r="D58" s="88"/>
      <c r="E58" s="16">
        <v>10624</v>
      </c>
      <c r="F58" s="16">
        <v>10587</v>
      </c>
      <c r="G58" s="16">
        <v>7</v>
      </c>
      <c r="H58" s="16">
        <v>371</v>
      </c>
      <c r="I58" s="17">
        <f t="shared" si="0"/>
        <v>21589</v>
      </c>
      <c r="J58" s="25">
        <f>I58</f>
        <v>21589</v>
      </c>
    </row>
    <row r="59" spans="2:10" ht="13.5" thickBot="1" x14ac:dyDescent="0.25">
      <c r="B59" s="104" t="s">
        <v>61</v>
      </c>
      <c r="C59" s="93" t="s">
        <v>62</v>
      </c>
      <c r="D59" s="94"/>
      <c r="E59" s="18">
        <v>5407</v>
      </c>
      <c r="F59" s="18">
        <v>4478</v>
      </c>
      <c r="G59" s="18">
        <v>0</v>
      </c>
      <c r="H59" s="18">
        <v>217</v>
      </c>
      <c r="I59" s="19">
        <f t="shared" si="0"/>
        <v>10102</v>
      </c>
      <c r="J59" s="98">
        <f>SUM(I59:I61)</f>
        <v>63018</v>
      </c>
    </row>
    <row r="60" spans="2:10" ht="13.5" thickBot="1" x14ac:dyDescent="0.25">
      <c r="B60" s="101"/>
      <c r="C60" s="93" t="s">
        <v>63</v>
      </c>
      <c r="D60" s="94"/>
      <c r="E60" s="18">
        <v>14444</v>
      </c>
      <c r="F60" s="18">
        <v>20088</v>
      </c>
      <c r="G60" s="18">
        <v>2</v>
      </c>
      <c r="H60" s="18">
        <v>575</v>
      </c>
      <c r="I60" s="19">
        <f t="shared" si="0"/>
        <v>35109</v>
      </c>
      <c r="J60" s="99"/>
    </row>
    <row r="61" spans="2:10" ht="13.5" thickBot="1" x14ac:dyDescent="0.25">
      <c r="B61" s="102"/>
      <c r="C61" s="93" t="s">
        <v>64</v>
      </c>
      <c r="D61" s="94"/>
      <c r="E61" s="18">
        <v>11141</v>
      </c>
      <c r="F61" s="18">
        <v>6254</v>
      </c>
      <c r="G61" s="18">
        <v>4</v>
      </c>
      <c r="H61" s="18">
        <v>408</v>
      </c>
      <c r="I61" s="19">
        <f t="shared" si="0"/>
        <v>17807</v>
      </c>
      <c r="J61" s="99"/>
    </row>
    <row r="62" spans="2:10" ht="13.5" thickBot="1" x14ac:dyDescent="0.25">
      <c r="B62" s="20" t="s">
        <v>65</v>
      </c>
      <c r="C62" s="87" t="s">
        <v>65</v>
      </c>
      <c r="D62" s="88"/>
      <c r="E62" s="16">
        <v>5838</v>
      </c>
      <c r="F62" s="16">
        <v>7469</v>
      </c>
      <c r="G62" s="16">
        <v>4</v>
      </c>
      <c r="H62" s="16">
        <v>297</v>
      </c>
      <c r="I62" s="17">
        <f t="shared" si="0"/>
        <v>13608</v>
      </c>
      <c r="J62" s="25">
        <f>I62</f>
        <v>13608</v>
      </c>
    </row>
    <row r="63" spans="2:10" ht="13.5" thickBot="1" x14ac:dyDescent="0.25">
      <c r="B63" s="24" t="s">
        <v>66</v>
      </c>
      <c r="C63" s="93" t="s">
        <v>66</v>
      </c>
      <c r="D63" s="94"/>
      <c r="E63" s="18">
        <v>289</v>
      </c>
      <c r="F63" s="18">
        <v>186</v>
      </c>
      <c r="G63" s="18">
        <v>0</v>
      </c>
      <c r="H63" s="18">
        <v>2</v>
      </c>
      <c r="I63" s="19">
        <f t="shared" si="0"/>
        <v>477</v>
      </c>
      <c r="J63" s="23">
        <f>I63</f>
        <v>477</v>
      </c>
    </row>
    <row r="64" spans="2:10" ht="13.5" thickBot="1" x14ac:dyDescent="0.25">
      <c r="B64" s="26" t="s">
        <v>67</v>
      </c>
      <c r="C64" s="110" t="s">
        <v>67</v>
      </c>
      <c r="D64" s="111"/>
      <c r="E64" s="27">
        <v>1122</v>
      </c>
      <c r="F64" s="27">
        <v>574</v>
      </c>
      <c r="G64" s="27">
        <v>0</v>
      </c>
      <c r="H64" s="27">
        <v>11</v>
      </c>
      <c r="I64" s="28">
        <f t="shared" si="0"/>
        <v>1707</v>
      </c>
      <c r="J64" s="29">
        <f>I64</f>
        <v>1707</v>
      </c>
    </row>
    <row r="65" spans="2:10" ht="14.25" thickTop="1" thickBot="1" x14ac:dyDescent="0.25">
      <c r="B65" s="112" t="s">
        <v>68</v>
      </c>
      <c r="C65" s="113">
        <f>SUM(E65:J65)</f>
        <v>4797873</v>
      </c>
      <c r="D65" s="114"/>
      <c r="E65" s="30">
        <f t="shared" ref="E65:J65" si="1">SUM(E13:E64)</f>
        <v>710349</v>
      </c>
      <c r="F65" s="31">
        <f t="shared" si="1"/>
        <v>847865</v>
      </c>
      <c r="G65" s="31">
        <f t="shared" si="1"/>
        <v>7528</v>
      </c>
      <c r="H65" s="31">
        <f t="shared" si="1"/>
        <v>33549</v>
      </c>
      <c r="I65" s="32">
        <f t="shared" si="1"/>
        <v>1599291</v>
      </c>
      <c r="J65" s="33">
        <f t="shared" si="1"/>
        <v>1599291</v>
      </c>
    </row>
    <row r="66" spans="2:10" ht="14.25" thickTop="1" thickBot="1" x14ac:dyDescent="0.25">
      <c r="B66" s="112" t="s">
        <v>73</v>
      </c>
      <c r="C66" s="113"/>
      <c r="D66" s="114"/>
      <c r="E66" s="40">
        <f t="shared" ref="E66:J66" si="2">E65/$I$65</f>
        <v>0.44416494559151526</v>
      </c>
      <c r="F66" s="40">
        <f t="shared" si="2"/>
        <v>0.53015054796156547</v>
      </c>
      <c r="G66" s="40">
        <f t="shared" si="2"/>
        <v>4.70708582740727E-3</v>
      </c>
      <c r="H66" s="40">
        <f t="shared" si="2"/>
        <v>2.0977420619512022E-2</v>
      </c>
      <c r="I66" s="41">
        <f t="shared" si="2"/>
        <v>1</v>
      </c>
      <c r="J66" s="42">
        <f t="shared" si="2"/>
        <v>1</v>
      </c>
    </row>
    <row r="67" spans="2:10" ht="13.5" thickTop="1" x14ac:dyDescent="0.2"/>
  </sheetData>
  <mergeCells count="87">
    <mergeCell ref="C62:D62"/>
    <mergeCell ref="C63:D63"/>
    <mergeCell ref="C64:D64"/>
    <mergeCell ref="B65:D65"/>
    <mergeCell ref="B66:D66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37"/>
      <c r="C2" s="37"/>
      <c r="D2" s="1"/>
      <c r="E2" s="39"/>
      <c r="F2" s="39"/>
      <c r="G2" s="39"/>
      <c r="H2" s="39"/>
      <c r="I2" s="39"/>
      <c r="J2" s="39"/>
      <c r="K2" s="38"/>
      <c r="L2" s="38"/>
      <c r="M2" s="38"/>
      <c r="N2" s="38"/>
    </row>
    <row r="3" spans="2:14" ht="15.75" thickBot="1" x14ac:dyDescent="0.3">
      <c r="B3" s="133" t="s">
        <v>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.75" thickBot="1" x14ac:dyDescent="0.3">
      <c r="B4" s="35"/>
      <c r="C4" s="35"/>
      <c r="D4" s="7"/>
      <c r="E4" s="36"/>
      <c r="F4" s="36"/>
      <c r="G4" s="36"/>
      <c r="H4" s="36"/>
      <c r="I4" s="36"/>
      <c r="J4" s="36"/>
      <c r="K4" s="35"/>
      <c r="L4" s="35"/>
      <c r="M4" s="35"/>
      <c r="N4" s="35"/>
    </row>
    <row r="5" spans="2:14" ht="15.75" customHeight="1" thickBot="1" x14ac:dyDescent="0.3">
      <c r="B5" s="107" t="str">
        <f>'Por categorías 31_12_2023'!B5:J5</f>
        <v>ÚLTIMO DÍA DEL MES DEL QUE CORRESPONDEN LOS DATOS: 31.12.2023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5.75" thickBot="1" x14ac:dyDescent="0.3"/>
    <row r="7" spans="2:14" ht="15.75" customHeight="1" thickTop="1" x14ac:dyDescent="0.25">
      <c r="B7" s="136"/>
      <c r="C7" s="139"/>
      <c r="D7" s="140"/>
      <c r="E7" s="124" t="s">
        <v>70</v>
      </c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25">
      <c r="B8" s="137"/>
      <c r="C8" s="141"/>
      <c r="D8" s="142"/>
      <c r="E8" s="127"/>
      <c r="F8" s="128"/>
      <c r="G8" s="128"/>
      <c r="H8" s="128"/>
      <c r="I8" s="128"/>
      <c r="J8" s="128"/>
      <c r="K8" s="128"/>
      <c r="L8" s="128"/>
      <c r="M8" s="128"/>
      <c r="N8" s="129"/>
    </row>
    <row r="9" spans="2:14" x14ac:dyDescent="0.25">
      <c r="B9" s="137"/>
      <c r="C9" s="141"/>
      <c r="D9" s="142"/>
      <c r="E9" s="127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15.75" thickBot="1" x14ac:dyDescent="0.3">
      <c r="B10" s="137"/>
      <c r="C10" s="141"/>
      <c r="D10" s="142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25.5" customHeight="1" x14ac:dyDescent="0.25">
      <c r="B11" s="137"/>
      <c r="C11" s="141"/>
      <c r="D11" s="142"/>
      <c r="E11" s="145" t="s">
        <v>80</v>
      </c>
      <c r="F11" s="120"/>
      <c r="G11" s="120" t="s">
        <v>81</v>
      </c>
      <c r="H11" s="120"/>
      <c r="I11" s="120" t="s">
        <v>82</v>
      </c>
      <c r="J11" s="120"/>
      <c r="K11" s="120" t="s">
        <v>83</v>
      </c>
      <c r="L11" s="120" t="s">
        <v>84</v>
      </c>
      <c r="M11" s="120" t="s">
        <v>72</v>
      </c>
      <c r="N11" s="122" t="s">
        <v>71</v>
      </c>
    </row>
    <row r="12" spans="2:14" ht="15.75" thickBot="1" x14ac:dyDescent="0.3">
      <c r="B12" s="138"/>
      <c r="C12" s="143"/>
      <c r="D12" s="144"/>
      <c r="E12" s="146"/>
      <c r="F12" s="121"/>
      <c r="G12" s="121" t="s">
        <v>0</v>
      </c>
      <c r="H12" s="121" t="s">
        <v>1</v>
      </c>
      <c r="I12" s="121" t="s">
        <v>0</v>
      </c>
      <c r="J12" s="121" t="s">
        <v>1</v>
      </c>
      <c r="K12" s="121"/>
      <c r="L12" s="121"/>
      <c r="M12" s="121"/>
      <c r="N12" s="123"/>
    </row>
    <row r="13" spans="2:14" ht="15.6" customHeight="1" thickBot="1" x14ac:dyDescent="0.3">
      <c r="B13" s="147" t="s">
        <v>2</v>
      </c>
      <c r="C13" s="150" t="s">
        <v>3</v>
      </c>
      <c r="D13" s="151"/>
      <c r="E13" s="152">
        <v>14440</v>
      </c>
      <c r="F13" s="153"/>
      <c r="G13" s="153">
        <v>6440</v>
      </c>
      <c r="H13" s="153"/>
      <c r="I13" s="153">
        <v>1259</v>
      </c>
      <c r="J13" s="153"/>
      <c r="K13" s="8">
        <v>256</v>
      </c>
      <c r="L13" s="8">
        <v>508</v>
      </c>
      <c r="M13" s="47">
        <f t="shared" ref="M13:M44" si="0">SUM(E13:L13)</f>
        <v>22903</v>
      </c>
      <c r="N13" s="119">
        <f>SUM(M13:M20)</f>
        <v>322367</v>
      </c>
    </row>
    <row r="14" spans="2:14" ht="15.75" thickBot="1" x14ac:dyDescent="0.3">
      <c r="B14" s="148"/>
      <c r="C14" s="150" t="s">
        <v>4</v>
      </c>
      <c r="D14" s="151"/>
      <c r="E14" s="152">
        <v>32935</v>
      </c>
      <c r="F14" s="153"/>
      <c r="G14" s="153">
        <v>8876</v>
      </c>
      <c r="H14" s="153"/>
      <c r="I14" s="153">
        <v>1614</v>
      </c>
      <c r="J14" s="153"/>
      <c r="K14" s="8">
        <v>781</v>
      </c>
      <c r="L14" s="8">
        <v>1115</v>
      </c>
      <c r="M14" s="47">
        <f t="shared" si="0"/>
        <v>45321</v>
      </c>
      <c r="N14" s="158"/>
    </row>
    <row r="15" spans="2:14" ht="15.75" thickBot="1" x14ac:dyDescent="0.3">
      <c r="B15" s="148"/>
      <c r="C15" s="150" t="s">
        <v>5</v>
      </c>
      <c r="D15" s="151"/>
      <c r="E15" s="152">
        <v>23698</v>
      </c>
      <c r="F15" s="153"/>
      <c r="G15" s="153">
        <v>6546</v>
      </c>
      <c r="H15" s="153"/>
      <c r="I15" s="153">
        <v>2201</v>
      </c>
      <c r="J15" s="153"/>
      <c r="K15" s="8">
        <v>434</v>
      </c>
      <c r="L15" s="8">
        <v>903</v>
      </c>
      <c r="M15" s="47">
        <f t="shared" si="0"/>
        <v>33782</v>
      </c>
      <c r="N15" s="158"/>
    </row>
    <row r="16" spans="2:14" ht="15.75" thickBot="1" x14ac:dyDescent="0.3">
      <c r="B16" s="148"/>
      <c r="C16" s="150" t="s">
        <v>6</v>
      </c>
      <c r="D16" s="151"/>
      <c r="E16" s="152">
        <v>27453</v>
      </c>
      <c r="F16" s="153"/>
      <c r="G16" s="153">
        <v>7723</v>
      </c>
      <c r="H16" s="153"/>
      <c r="I16" s="153">
        <v>3044</v>
      </c>
      <c r="J16" s="153"/>
      <c r="K16" s="8">
        <v>460</v>
      </c>
      <c r="L16" s="8">
        <v>1047</v>
      </c>
      <c r="M16" s="47">
        <f t="shared" si="0"/>
        <v>39727</v>
      </c>
      <c r="N16" s="158"/>
    </row>
    <row r="17" spans="2:14" ht="15.75" thickBot="1" x14ac:dyDescent="0.3">
      <c r="B17" s="148"/>
      <c r="C17" s="150" t="s">
        <v>7</v>
      </c>
      <c r="D17" s="151"/>
      <c r="E17" s="152">
        <v>13522</v>
      </c>
      <c r="F17" s="153"/>
      <c r="G17" s="153">
        <v>3481</v>
      </c>
      <c r="H17" s="153"/>
      <c r="I17" s="153">
        <v>928</v>
      </c>
      <c r="J17" s="153"/>
      <c r="K17" s="8">
        <v>173</v>
      </c>
      <c r="L17" s="8">
        <v>507</v>
      </c>
      <c r="M17" s="47">
        <f t="shared" si="0"/>
        <v>18611</v>
      </c>
      <c r="N17" s="158"/>
    </row>
    <row r="18" spans="2:14" ht="15.75" thickBot="1" x14ac:dyDescent="0.3">
      <c r="B18" s="148"/>
      <c r="C18" s="150" t="s">
        <v>8</v>
      </c>
      <c r="D18" s="151"/>
      <c r="E18" s="152">
        <v>29453</v>
      </c>
      <c r="F18" s="153"/>
      <c r="G18" s="153">
        <v>6006</v>
      </c>
      <c r="H18" s="153"/>
      <c r="I18" s="153">
        <v>2567</v>
      </c>
      <c r="J18" s="153"/>
      <c r="K18" s="8">
        <v>352</v>
      </c>
      <c r="L18" s="8">
        <v>1169</v>
      </c>
      <c r="M18" s="47">
        <f t="shared" si="0"/>
        <v>39547</v>
      </c>
      <c r="N18" s="158"/>
    </row>
    <row r="19" spans="2:14" ht="15.75" thickBot="1" x14ac:dyDescent="0.3">
      <c r="B19" s="148"/>
      <c r="C19" s="150" t="s">
        <v>9</v>
      </c>
      <c r="D19" s="151"/>
      <c r="E19" s="152">
        <v>33085</v>
      </c>
      <c r="F19" s="153"/>
      <c r="G19" s="153">
        <v>10721</v>
      </c>
      <c r="H19" s="153"/>
      <c r="I19" s="153">
        <v>1736</v>
      </c>
      <c r="J19" s="153"/>
      <c r="K19" s="8">
        <v>627</v>
      </c>
      <c r="L19" s="8">
        <v>1014</v>
      </c>
      <c r="M19" s="47">
        <f t="shared" si="0"/>
        <v>47183</v>
      </c>
      <c r="N19" s="158"/>
    </row>
    <row r="20" spans="2:14" ht="15.75" thickBot="1" x14ac:dyDescent="0.3">
      <c r="B20" s="149"/>
      <c r="C20" s="150" t="s">
        <v>10</v>
      </c>
      <c r="D20" s="151"/>
      <c r="E20" s="152">
        <v>51115</v>
      </c>
      <c r="F20" s="153"/>
      <c r="G20" s="153">
        <v>17485</v>
      </c>
      <c r="H20" s="153"/>
      <c r="I20" s="153">
        <v>3669</v>
      </c>
      <c r="J20" s="153"/>
      <c r="K20" s="8">
        <v>1153</v>
      </c>
      <c r="L20" s="8">
        <v>1871</v>
      </c>
      <c r="M20" s="47">
        <f t="shared" si="0"/>
        <v>75293</v>
      </c>
      <c r="N20" s="158"/>
    </row>
    <row r="21" spans="2:14" ht="15.75" thickBot="1" x14ac:dyDescent="0.3">
      <c r="B21" s="159" t="s">
        <v>11</v>
      </c>
      <c r="C21" s="155" t="s">
        <v>12</v>
      </c>
      <c r="D21" s="156"/>
      <c r="E21" s="157">
        <v>4269</v>
      </c>
      <c r="F21" s="154"/>
      <c r="G21" s="154">
        <v>1817</v>
      </c>
      <c r="H21" s="154"/>
      <c r="I21" s="154">
        <v>279</v>
      </c>
      <c r="J21" s="154"/>
      <c r="K21" s="9">
        <v>33</v>
      </c>
      <c r="L21" s="9">
        <v>180</v>
      </c>
      <c r="M21" s="48">
        <f t="shared" si="0"/>
        <v>6578</v>
      </c>
      <c r="N21" s="115">
        <f>SUM(M21:M23)</f>
        <v>42193</v>
      </c>
    </row>
    <row r="22" spans="2:14" ht="15.75" thickBot="1" x14ac:dyDescent="0.3">
      <c r="B22" s="160"/>
      <c r="C22" s="155" t="s">
        <v>13</v>
      </c>
      <c r="D22" s="156"/>
      <c r="E22" s="157">
        <v>2992</v>
      </c>
      <c r="F22" s="154"/>
      <c r="G22" s="154">
        <v>1090</v>
      </c>
      <c r="H22" s="154"/>
      <c r="I22" s="154">
        <v>359</v>
      </c>
      <c r="J22" s="154"/>
      <c r="K22" s="9">
        <v>34</v>
      </c>
      <c r="L22" s="9">
        <v>143</v>
      </c>
      <c r="M22" s="48">
        <f t="shared" si="0"/>
        <v>4618</v>
      </c>
      <c r="N22" s="116"/>
    </row>
    <row r="23" spans="2:14" ht="15.75" thickBot="1" x14ac:dyDescent="0.3">
      <c r="B23" s="161"/>
      <c r="C23" s="155" t="s">
        <v>14</v>
      </c>
      <c r="D23" s="156"/>
      <c r="E23" s="157">
        <v>20291</v>
      </c>
      <c r="F23" s="154"/>
      <c r="G23" s="154">
        <v>7842</v>
      </c>
      <c r="H23" s="154"/>
      <c r="I23" s="154">
        <v>1426</v>
      </c>
      <c r="J23" s="154"/>
      <c r="K23" s="9">
        <v>465</v>
      </c>
      <c r="L23" s="9">
        <v>973</v>
      </c>
      <c r="M23" s="48">
        <f t="shared" si="0"/>
        <v>30997</v>
      </c>
      <c r="N23" s="116"/>
    </row>
    <row r="24" spans="2:14" ht="18.75" thickBot="1" x14ac:dyDescent="0.3">
      <c r="B24" s="3" t="s">
        <v>15</v>
      </c>
      <c r="C24" s="150" t="s">
        <v>16</v>
      </c>
      <c r="D24" s="151"/>
      <c r="E24" s="152">
        <v>31750</v>
      </c>
      <c r="F24" s="153"/>
      <c r="G24" s="153">
        <v>5501</v>
      </c>
      <c r="H24" s="153"/>
      <c r="I24" s="153">
        <v>2315</v>
      </c>
      <c r="J24" s="153"/>
      <c r="K24" s="8">
        <v>1004</v>
      </c>
      <c r="L24" s="8">
        <v>1148</v>
      </c>
      <c r="M24" s="47">
        <f t="shared" si="0"/>
        <v>41718</v>
      </c>
      <c r="N24" s="50">
        <f>M24</f>
        <v>41718</v>
      </c>
    </row>
    <row r="25" spans="2:14" ht="15.75" customHeight="1" thickBot="1" x14ac:dyDescent="0.3">
      <c r="B25" s="4" t="s">
        <v>17</v>
      </c>
      <c r="C25" s="155" t="s">
        <v>17</v>
      </c>
      <c r="D25" s="156"/>
      <c r="E25" s="157">
        <v>9490</v>
      </c>
      <c r="F25" s="154"/>
      <c r="G25" s="154">
        <v>7085</v>
      </c>
      <c r="H25" s="154"/>
      <c r="I25" s="154">
        <v>796</v>
      </c>
      <c r="J25" s="154"/>
      <c r="K25" s="9">
        <v>96</v>
      </c>
      <c r="L25" s="9">
        <v>382</v>
      </c>
      <c r="M25" s="48">
        <f t="shared" si="0"/>
        <v>17849</v>
      </c>
      <c r="N25" s="51">
        <f>M25</f>
        <v>17849</v>
      </c>
    </row>
    <row r="26" spans="2:14" ht="15.75" customHeight="1" thickBot="1" x14ac:dyDescent="0.3">
      <c r="B26" s="147" t="s">
        <v>18</v>
      </c>
      <c r="C26" s="150" t="s">
        <v>19</v>
      </c>
      <c r="D26" s="151"/>
      <c r="E26" s="152">
        <v>17366</v>
      </c>
      <c r="F26" s="153"/>
      <c r="G26" s="153">
        <v>4288</v>
      </c>
      <c r="H26" s="153"/>
      <c r="I26" s="153">
        <v>906</v>
      </c>
      <c r="J26" s="153"/>
      <c r="K26" s="8">
        <v>246</v>
      </c>
      <c r="L26" s="8">
        <v>484</v>
      </c>
      <c r="M26" s="47">
        <f t="shared" si="0"/>
        <v>23290</v>
      </c>
      <c r="N26" s="117">
        <f>SUM(M26:M27)</f>
        <v>43649</v>
      </c>
    </row>
    <row r="27" spans="2:14" ht="15.75" customHeight="1" thickBot="1" x14ac:dyDescent="0.3">
      <c r="B27" s="149"/>
      <c r="C27" s="150" t="s">
        <v>20</v>
      </c>
      <c r="D27" s="151"/>
      <c r="E27" s="152">
        <v>15513</v>
      </c>
      <c r="F27" s="153"/>
      <c r="G27" s="153">
        <v>3376</v>
      </c>
      <c r="H27" s="153"/>
      <c r="I27" s="153">
        <v>912</v>
      </c>
      <c r="J27" s="153"/>
      <c r="K27" s="8">
        <v>231</v>
      </c>
      <c r="L27" s="8">
        <v>327</v>
      </c>
      <c r="M27" s="47">
        <f t="shared" si="0"/>
        <v>20359</v>
      </c>
      <c r="N27" s="118"/>
    </row>
    <row r="28" spans="2:14" ht="15.75" thickBot="1" x14ac:dyDescent="0.3">
      <c r="B28" s="5" t="s">
        <v>21</v>
      </c>
      <c r="C28" s="155" t="s">
        <v>21</v>
      </c>
      <c r="D28" s="156"/>
      <c r="E28" s="157">
        <v>11872</v>
      </c>
      <c r="F28" s="154"/>
      <c r="G28" s="154">
        <v>2999</v>
      </c>
      <c r="H28" s="154"/>
      <c r="I28" s="154">
        <v>788</v>
      </c>
      <c r="J28" s="154"/>
      <c r="K28" s="9">
        <v>236</v>
      </c>
      <c r="L28" s="9">
        <v>384</v>
      </c>
      <c r="M28" s="48">
        <f t="shared" si="0"/>
        <v>16279</v>
      </c>
      <c r="N28" s="51">
        <f>M28</f>
        <v>16279</v>
      </c>
    </row>
    <row r="29" spans="2:14" ht="15.75" thickBot="1" x14ac:dyDescent="0.3">
      <c r="B29" s="147" t="s">
        <v>22</v>
      </c>
      <c r="C29" s="150" t="s">
        <v>23</v>
      </c>
      <c r="D29" s="151"/>
      <c r="E29" s="152">
        <v>7743</v>
      </c>
      <c r="F29" s="153"/>
      <c r="G29" s="153">
        <v>1548</v>
      </c>
      <c r="H29" s="153"/>
      <c r="I29" s="153">
        <v>1316</v>
      </c>
      <c r="J29" s="153"/>
      <c r="K29" s="8">
        <v>54</v>
      </c>
      <c r="L29" s="8">
        <v>210</v>
      </c>
      <c r="M29" s="47">
        <f t="shared" si="0"/>
        <v>10871</v>
      </c>
      <c r="N29" s="119">
        <f>SUM(M29:M37)</f>
        <v>113316</v>
      </c>
    </row>
    <row r="30" spans="2:14" ht="15.75" thickBot="1" x14ac:dyDescent="0.3">
      <c r="B30" s="148"/>
      <c r="C30" s="150" t="s">
        <v>24</v>
      </c>
      <c r="D30" s="151"/>
      <c r="E30" s="152">
        <v>9214</v>
      </c>
      <c r="F30" s="153"/>
      <c r="G30" s="153">
        <v>3253</v>
      </c>
      <c r="H30" s="153"/>
      <c r="I30" s="153">
        <v>1017</v>
      </c>
      <c r="J30" s="153"/>
      <c r="K30" s="8">
        <v>25</v>
      </c>
      <c r="L30" s="8">
        <v>233</v>
      </c>
      <c r="M30" s="47">
        <f t="shared" si="0"/>
        <v>13742</v>
      </c>
      <c r="N30" s="119"/>
    </row>
    <row r="31" spans="2:14" ht="15.75" thickBot="1" x14ac:dyDescent="0.3">
      <c r="B31" s="148"/>
      <c r="C31" s="150" t="s">
        <v>25</v>
      </c>
      <c r="D31" s="151"/>
      <c r="E31" s="152">
        <v>13839</v>
      </c>
      <c r="F31" s="153"/>
      <c r="G31" s="153">
        <v>2171</v>
      </c>
      <c r="H31" s="153"/>
      <c r="I31" s="153">
        <v>1311</v>
      </c>
      <c r="J31" s="153"/>
      <c r="K31" s="8">
        <v>172</v>
      </c>
      <c r="L31" s="8">
        <v>348</v>
      </c>
      <c r="M31" s="47">
        <f t="shared" si="0"/>
        <v>17841</v>
      </c>
      <c r="N31" s="119"/>
    </row>
    <row r="32" spans="2:14" ht="15.75" thickBot="1" x14ac:dyDescent="0.3">
      <c r="B32" s="148"/>
      <c r="C32" s="150" t="s">
        <v>26</v>
      </c>
      <c r="D32" s="151"/>
      <c r="E32" s="152">
        <v>5845</v>
      </c>
      <c r="F32" s="153"/>
      <c r="G32" s="153">
        <v>1240</v>
      </c>
      <c r="H32" s="153"/>
      <c r="I32" s="153">
        <v>673</v>
      </c>
      <c r="J32" s="153"/>
      <c r="K32" s="8">
        <v>34</v>
      </c>
      <c r="L32" s="8">
        <v>185</v>
      </c>
      <c r="M32" s="47">
        <f t="shared" si="0"/>
        <v>7977</v>
      </c>
      <c r="N32" s="119"/>
    </row>
    <row r="33" spans="2:14" ht="15.75" thickBot="1" x14ac:dyDescent="0.3">
      <c r="B33" s="148"/>
      <c r="C33" s="150" t="s">
        <v>27</v>
      </c>
      <c r="D33" s="151"/>
      <c r="E33" s="152">
        <v>16080</v>
      </c>
      <c r="F33" s="153"/>
      <c r="G33" s="153">
        <v>1977</v>
      </c>
      <c r="H33" s="153"/>
      <c r="I33" s="153">
        <v>2647</v>
      </c>
      <c r="J33" s="153"/>
      <c r="K33" s="8">
        <v>84</v>
      </c>
      <c r="L33" s="8">
        <v>555</v>
      </c>
      <c r="M33" s="47">
        <f t="shared" si="0"/>
        <v>21343</v>
      </c>
      <c r="N33" s="119"/>
    </row>
    <row r="34" spans="2:14" ht="15.75" thickBot="1" x14ac:dyDescent="0.3">
      <c r="B34" s="148"/>
      <c r="C34" s="150" t="s">
        <v>28</v>
      </c>
      <c r="D34" s="151"/>
      <c r="E34" s="152">
        <v>3373</v>
      </c>
      <c r="F34" s="153"/>
      <c r="G34" s="153">
        <v>1210</v>
      </c>
      <c r="H34" s="153"/>
      <c r="I34" s="153">
        <v>348</v>
      </c>
      <c r="J34" s="153"/>
      <c r="K34" s="8">
        <v>33</v>
      </c>
      <c r="L34" s="8">
        <v>90</v>
      </c>
      <c r="M34" s="47">
        <f t="shared" si="0"/>
        <v>5054</v>
      </c>
      <c r="N34" s="119"/>
    </row>
    <row r="35" spans="2:14" ht="15.75" thickBot="1" x14ac:dyDescent="0.3">
      <c r="B35" s="148"/>
      <c r="C35" s="150" t="s">
        <v>29</v>
      </c>
      <c r="D35" s="151"/>
      <c r="E35" s="152">
        <v>2306</v>
      </c>
      <c r="F35" s="153"/>
      <c r="G35" s="153">
        <v>745</v>
      </c>
      <c r="H35" s="153"/>
      <c r="I35" s="153">
        <v>279</v>
      </c>
      <c r="J35" s="153"/>
      <c r="K35" s="8">
        <v>9</v>
      </c>
      <c r="L35" s="8">
        <v>53</v>
      </c>
      <c r="M35" s="47">
        <f t="shared" si="0"/>
        <v>3392</v>
      </c>
      <c r="N35" s="119"/>
    </row>
    <row r="36" spans="2:14" ht="15.75" thickBot="1" x14ac:dyDescent="0.3">
      <c r="B36" s="148"/>
      <c r="C36" s="150" t="s">
        <v>30</v>
      </c>
      <c r="D36" s="151"/>
      <c r="E36" s="152">
        <v>15332</v>
      </c>
      <c r="F36" s="153"/>
      <c r="G36" s="153">
        <v>3992</v>
      </c>
      <c r="H36" s="153"/>
      <c r="I36" s="153">
        <v>1647</v>
      </c>
      <c r="J36" s="153"/>
      <c r="K36" s="8">
        <v>113</v>
      </c>
      <c r="L36" s="8">
        <v>465</v>
      </c>
      <c r="M36" s="47">
        <f t="shared" si="0"/>
        <v>21549</v>
      </c>
      <c r="N36" s="119"/>
    </row>
    <row r="37" spans="2:14" ht="15.75" thickBot="1" x14ac:dyDescent="0.3">
      <c r="B37" s="149"/>
      <c r="C37" s="150" t="s">
        <v>31</v>
      </c>
      <c r="D37" s="151"/>
      <c r="E37" s="152">
        <v>8725</v>
      </c>
      <c r="F37" s="153"/>
      <c r="G37" s="153">
        <v>731</v>
      </c>
      <c r="H37" s="153"/>
      <c r="I37" s="153">
        <v>1843</v>
      </c>
      <c r="J37" s="153"/>
      <c r="K37" s="8">
        <v>45</v>
      </c>
      <c r="L37" s="8">
        <v>203</v>
      </c>
      <c r="M37" s="47">
        <f t="shared" si="0"/>
        <v>11547</v>
      </c>
      <c r="N37" s="119"/>
    </row>
    <row r="38" spans="2:14" ht="15.75" customHeight="1" thickBot="1" x14ac:dyDescent="0.3">
      <c r="B38" s="162" t="s">
        <v>32</v>
      </c>
      <c r="C38" s="155" t="s">
        <v>33</v>
      </c>
      <c r="D38" s="156"/>
      <c r="E38" s="157">
        <v>18891</v>
      </c>
      <c r="F38" s="154"/>
      <c r="G38" s="154">
        <v>4412</v>
      </c>
      <c r="H38" s="154"/>
      <c r="I38" s="154">
        <v>3137</v>
      </c>
      <c r="J38" s="154"/>
      <c r="K38" s="9">
        <v>83</v>
      </c>
      <c r="L38" s="9">
        <v>496</v>
      </c>
      <c r="M38" s="48">
        <f t="shared" si="0"/>
        <v>27019</v>
      </c>
      <c r="N38" s="115">
        <f>SUM(M38:M42)</f>
        <v>108195</v>
      </c>
    </row>
    <row r="39" spans="2:14" ht="15.75" customHeight="1" thickBot="1" x14ac:dyDescent="0.3">
      <c r="B39" s="163"/>
      <c r="C39" s="155" t="s">
        <v>34</v>
      </c>
      <c r="D39" s="156"/>
      <c r="E39" s="157">
        <v>19210</v>
      </c>
      <c r="F39" s="154"/>
      <c r="G39" s="154">
        <v>3879</v>
      </c>
      <c r="H39" s="154"/>
      <c r="I39" s="154">
        <v>1301</v>
      </c>
      <c r="J39" s="154"/>
      <c r="K39" s="9">
        <v>130</v>
      </c>
      <c r="L39" s="9">
        <v>460</v>
      </c>
      <c r="M39" s="48">
        <f t="shared" si="0"/>
        <v>24980</v>
      </c>
      <c r="N39" s="115"/>
    </row>
    <row r="40" spans="2:14" ht="15.75" thickBot="1" x14ac:dyDescent="0.3">
      <c r="B40" s="163"/>
      <c r="C40" s="155" t="s">
        <v>35</v>
      </c>
      <c r="D40" s="156"/>
      <c r="E40" s="157">
        <v>10289</v>
      </c>
      <c r="F40" s="154"/>
      <c r="G40" s="154">
        <v>1742</v>
      </c>
      <c r="H40" s="154"/>
      <c r="I40" s="154">
        <v>1978</v>
      </c>
      <c r="J40" s="154"/>
      <c r="K40" s="9">
        <v>25</v>
      </c>
      <c r="L40" s="9">
        <v>247</v>
      </c>
      <c r="M40" s="48">
        <f t="shared" si="0"/>
        <v>14281</v>
      </c>
      <c r="N40" s="115"/>
    </row>
    <row r="41" spans="2:14" ht="15.75" customHeight="1" thickBot="1" x14ac:dyDescent="0.3">
      <c r="B41" s="163"/>
      <c r="C41" s="155" t="s">
        <v>36</v>
      </c>
      <c r="D41" s="156"/>
      <c r="E41" s="157">
        <v>4395</v>
      </c>
      <c r="F41" s="154"/>
      <c r="G41" s="154">
        <v>3035</v>
      </c>
      <c r="H41" s="154"/>
      <c r="I41" s="154">
        <v>337</v>
      </c>
      <c r="J41" s="154"/>
      <c r="K41" s="9">
        <v>43</v>
      </c>
      <c r="L41" s="9">
        <v>110</v>
      </c>
      <c r="M41" s="48">
        <f t="shared" si="0"/>
        <v>7920</v>
      </c>
      <c r="N41" s="115"/>
    </row>
    <row r="42" spans="2:14" ht="15.75" thickBot="1" x14ac:dyDescent="0.3">
      <c r="B42" s="164"/>
      <c r="C42" s="155" t="s">
        <v>37</v>
      </c>
      <c r="D42" s="156"/>
      <c r="E42" s="157">
        <v>22729</v>
      </c>
      <c r="F42" s="154"/>
      <c r="G42" s="154">
        <v>7405</v>
      </c>
      <c r="H42" s="154"/>
      <c r="I42" s="154">
        <v>3035</v>
      </c>
      <c r="J42" s="154"/>
      <c r="K42" s="9">
        <v>161</v>
      </c>
      <c r="L42" s="9">
        <v>665</v>
      </c>
      <c r="M42" s="48">
        <f t="shared" si="0"/>
        <v>33995</v>
      </c>
      <c r="N42" s="115"/>
    </row>
    <row r="43" spans="2:14" ht="15.75" thickBot="1" x14ac:dyDescent="0.3">
      <c r="B43" s="165" t="s">
        <v>38</v>
      </c>
      <c r="C43" s="150" t="s">
        <v>39</v>
      </c>
      <c r="D43" s="151"/>
      <c r="E43" s="152">
        <v>67577</v>
      </c>
      <c r="F43" s="153"/>
      <c r="G43" s="153">
        <v>39655</v>
      </c>
      <c r="H43" s="153"/>
      <c r="I43" s="153">
        <v>3942</v>
      </c>
      <c r="J43" s="153"/>
      <c r="K43" s="8">
        <v>795</v>
      </c>
      <c r="L43" s="8">
        <v>3253</v>
      </c>
      <c r="M43" s="47">
        <f t="shared" si="0"/>
        <v>115222</v>
      </c>
      <c r="N43" s="117">
        <f>SUM(M43:M46)</f>
        <v>164640</v>
      </c>
    </row>
    <row r="44" spans="2:14" ht="15.75" thickBot="1" x14ac:dyDescent="0.3">
      <c r="B44" s="148"/>
      <c r="C44" s="150" t="s">
        <v>40</v>
      </c>
      <c r="D44" s="151"/>
      <c r="E44" s="152">
        <v>7697</v>
      </c>
      <c r="F44" s="153"/>
      <c r="G44" s="153">
        <v>6180</v>
      </c>
      <c r="H44" s="153"/>
      <c r="I44" s="153">
        <v>485</v>
      </c>
      <c r="J44" s="153"/>
      <c r="K44" s="8">
        <v>189</v>
      </c>
      <c r="L44" s="8">
        <v>380</v>
      </c>
      <c r="M44" s="47">
        <f t="shared" si="0"/>
        <v>14931</v>
      </c>
      <c r="N44" s="117"/>
    </row>
    <row r="45" spans="2:14" ht="15.75" thickBot="1" x14ac:dyDescent="0.3">
      <c r="B45" s="148"/>
      <c r="C45" s="150" t="s">
        <v>41</v>
      </c>
      <c r="D45" s="151"/>
      <c r="E45" s="152">
        <v>5684</v>
      </c>
      <c r="F45" s="153"/>
      <c r="G45" s="153">
        <v>3693</v>
      </c>
      <c r="H45" s="153"/>
      <c r="I45" s="153">
        <v>380</v>
      </c>
      <c r="J45" s="153"/>
      <c r="K45" s="8">
        <v>93</v>
      </c>
      <c r="L45" s="8">
        <v>256</v>
      </c>
      <c r="M45" s="47">
        <f t="shared" ref="M45:M64" si="1">SUM(E45:L45)</f>
        <v>10106</v>
      </c>
      <c r="N45" s="117"/>
    </row>
    <row r="46" spans="2:14" ht="15.75" thickBot="1" x14ac:dyDescent="0.3">
      <c r="B46" s="149"/>
      <c r="C46" s="150" t="s">
        <v>42</v>
      </c>
      <c r="D46" s="151"/>
      <c r="E46" s="152">
        <v>13990</v>
      </c>
      <c r="F46" s="153"/>
      <c r="G46" s="153">
        <v>8863</v>
      </c>
      <c r="H46" s="153"/>
      <c r="I46" s="153">
        <v>731</v>
      </c>
      <c r="J46" s="153"/>
      <c r="K46" s="8">
        <v>204</v>
      </c>
      <c r="L46" s="8">
        <v>593</v>
      </c>
      <c r="M46" s="47">
        <f t="shared" si="1"/>
        <v>24381</v>
      </c>
      <c r="N46" s="117"/>
    </row>
    <row r="47" spans="2:14" ht="15.75" customHeight="1" thickBot="1" x14ac:dyDescent="0.3">
      <c r="B47" s="162" t="s">
        <v>43</v>
      </c>
      <c r="C47" s="155" t="s">
        <v>44</v>
      </c>
      <c r="D47" s="156"/>
      <c r="E47" s="157">
        <v>58846</v>
      </c>
      <c r="F47" s="154"/>
      <c r="G47" s="154">
        <v>14842</v>
      </c>
      <c r="H47" s="154"/>
      <c r="I47" s="154">
        <v>8509</v>
      </c>
      <c r="J47" s="154"/>
      <c r="K47" s="9">
        <v>446</v>
      </c>
      <c r="L47" s="9">
        <v>1570</v>
      </c>
      <c r="M47" s="48">
        <f t="shared" si="1"/>
        <v>84213</v>
      </c>
      <c r="N47" s="115">
        <f>SUM(M47:M49)</f>
        <v>214591</v>
      </c>
    </row>
    <row r="48" spans="2:14" ht="15.75" customHeight="1" thickBot="1" x14ac:dyDescent="0.3">
      <c r="B48" s="163"/>
      <c r="C48" s="155" t="s">
        <v>45</v>
      </c>
      <c r="D48" s="156"/>
      <c r="E48" s="157">
        <v>13700</v>
      </c>
      <c r="F48" s="154"/>
      <c r="G48" s="154">
        <v>5389</v>
      </c>
      <c r="H48" s="154"/>
      <c r="I48" s="154">
        <v>1852</v>
      </c>
      <c r="J48" s="154"/>
      <c r="K48" s="9">
        <v>123</v>
      </c>
      <c r="L48" s="9">
        <v>298</v>
      </c>
      <c r="M48" s="48">
        <f t="shared" si="1"/>
        <v>21362</v>
      </c>
      <c r="N48" s="116"/>
    </row>
    <row r="49" spans="2:14" ht="15.75" customHeight="1" thickBot="1" x14ac:dyDescent="0.3">
      <c r="B49" s="164"/>
      <c r="C49" s="155" t="s">
        <v>46</v>
      </c>
      <c r="D49" s="156"/>
      <c r="E49" s="157">
        <v>76954</v>
      </c>
      <c r="F49" s="154"/>
      <c r="G49" s="154">
        <v>20621</v>
      </c>
      <c r="H49" s="154"/>
      <c r="I49" s="154">
        <v>9064</v>
      </c>
      <c r="J49" s="154"/>
      <c r="K49" s="9">
        <v>619</v>
      </c>
      <c r="L49" s="9">
        <v>1758</v>
      </c>
      <c r="M49" s="48">
        <f t="shared" si="1"/>
        <v>109016</v>
      </c>
      <c r="N49" s="116"/>
    </row>
    <row r="50" spans="2:14" ht="15.75" thickBot="1" x14ac:dyDescent="0.3">
      <c r="B50" s="165" t="s">
        <v>47</v>
      </c>
      <c r="C50" s="150" t="s">
        <v>48</v>
      </c>
      <c r="D50" s="151"/>
      <c r="E50" s="152">
        <v>41265</v>
      </c>
      <c r="F50" s="153"/>
      <c r="G50" s="153">
        <v>6686</v>
      </c>
      <c r="H50" s="153"/>
      <c r="I50" s="153">
        <v>4035</v>
      </c>
      <c r="J50" s="153"/>
      <c r="K50" s="8">
        <v>341</v>
      </c>
      <c r="L50" s="8">
        <v>1288</v>
      </c>
      <c r="M50" s="47">
        <f t="shared" si="1"/>
        <v>53615</v>
      </c>
      <c r="N50" s="117">
        <f>SUM(M50:M51)</f>
        <v>82990</v>
      </c>
    </row>
    <row r="51" spans="2:14" ht="15.75" thickBot="1" x14ac:dyDescent="0.3">
      <c r="B51" s="149"/>
      <c r="C51" s="150" t="s">
        <v>49</v>
      </c>
      <c r="D51" s="151"/>
      <c r="E51" s="152">
        <v>21832</v>
      </c>
      <c r="F51" s="153"/>
      <c r="G51" s="153">
        <v>3227</v>
      </c>
      <c r="H51" s="153"/>
      <c r="I51" s="153">
        <v>3553</v>
      </c>
      <c r="J51" s="153"/>
      <c r="K51" s="8">
        <v>123</v>
      </c>
      <c r="L51" s="8">
        <v>640</v>
      </c>
      <c r="M51" s="47">
        <f t="shared" si="1"/>
        <v>29375</v>
      </c>
      <c r="N51" s="118"/>
    </row>
    <row r="52" spans="2:14" ht="15.75" thickBot="1" x14ac:dyDescent="0.3">
      <c r="B52" s="162" t="s">
        <v>50</v>
      </c>
      <c r="C52" s="155" t="s">
        <v>51</v>
      </c>
      <c r="D52" s="156"/>
      <c r="E52" s="157">
        <v>28822</v>
      </c>
      <c r="F52" s="154"/>
      <c r="G52" s="154">
        <v>5215</v>
      </c>
      <c r="H52" s="154"/>
      <c r="I52" s="154">
        <v>1882</v>
      </c>
      <c r="J52" s="154"/>
      <c r="K52" s="9">
        <v>348</v>
      </c>
      <c r="L52" s="9">
        <v>443</v>
      </c>
      <c r="M52" s="48">
        <f t="shared" si="1"/>
        <v>36710</v>
      </c>
      <c r="N52" s="115">
        <f>SUM(M52:M55)</f>
        <v>93615</v>
      </c>
    </row>
    <row r="53" spans="2:14" ht="15.75" thickBot="1" x14ac:dyDescent="0.3">
      <c r="B53" s="163"/>
      <c r="C53" s="155" t="s">
        <v>52</v>
      </c>
      <c r="D53" s="156"/>
      <c r="E53" s="157">
        <v>9837</v>
      </c>
      <c r="F53" s="154"/>
      <c r="G53" s="154">
        <v>1071</v>
      </c>
      <c r="H53" s="154"/>
      <c r="I53" s="154">
        <v>1162</v>
      </c>
      <c r="J53" s="154"/>
      <c r="K53" s="9">
        <v>91</v>
      </c>
      <c r="L53" s="9">
        <v>156</v>
      </c>
      <c r="M53" s="48">
        <f t="shared" si="1"/>
        <v>12317</v>
      </c>
      <c r="N53" s="115"/>
    </row>
    <row r="54" spans="2:14" ht="15.75" thickBot="1" x14ac:dyDescent="0.3">
      <c r="B54" s="163"/>
      <c r="C54" s="155" t="s">
        <v>53</v>
      </c>
      <c r="D54" s="156"/>
      <c r="E54" s="157">
        <v>11635</v>
      </c>
      <c r="F54" s="154"/>
      <c r="G54" s="154">
        <v>1148</v>
      </c>
      <c r="H54" s="154"/>
      <c r="I54" s="154">
        <v>983</v>
      </c>
      <c r="J54" s="154"/>
      <c r="K54" s="9">
        <v>92</v>
      </c>
      <c r="L54" s="9">
        <v>166</v>
      </c>
      <c r="M54" s="48">
        <f t="shared" si="1"/>
        <v>14024</v>
      </c>
      <c r="N54" s="115"/>
    </row>
    <row r="55" spans="2:14" ht="15.75" customHeight="1" thickBot="1" x14ac:dyDescent="0.3">
      <c r="B55" s="164"/>
      <c r="C55" s="155" t="s">
        <v>54</v>
      </c>
      <c r="D55" s="156"/>
      <c r="E55" s="157">
        <v>24156</v>
      </c>
      <c r="F55" s="154"/>
      <c r="G55" s="154">
        <v>4754</v>
      </c>
      <c r="H55" s="154"/>
      <c r="I55" s="154">
        <v>1052</v>
      </c>
      <c r="J55" s="154"/>
      <c r="K55" s="9">
        <v>204</v>
      </c>
      <c r="L55" s="9">
        <v>398</v>
      </c>
      <c r="M55" s="48">
        <f t="shared" si="1"/>
        <v>30564</v>
      </c>
      <c r="N55" s="115"/>
    </row>
    <row r="56" spans="2:14" ht="18.75" thickBot="1" x14ac:dyDescent="0.3">
      <c r="B56" s="3" t="s">
        <v>55</v>
      </c>
      <c r="C56" s="150" t="s">
        <v>56</v>
      </c>
      <c r="D56" s="151"/>
      <c r="E56" s="152">
        <v>91743</v>
      </c>
      <c r="F56" s="153"/>
      <c r="G56" s="153">
        <v>67614</v>
      </c>
      <c r="H56" s="153"/>
      <c r="I56" s="153">
        <v>7888</v>
      </c>
      <c r="J56" s="153"/>
      <c r="K56" s="8">
        <v>1485</v>
      </c>
      <c r="L56" s="8">
        <v>3184</v>
      </c>
      <c r="M56" s="47">
        <f t="shared" si="1"/>
        <v>171914</v>
      </c>
      <c r="N56" s="52">
        <f>M56</f>
        <v>171914</v>
      </c>
    </row>
    <row r="57" spans="2:14" ht="15.75" thickBot="1" x14ac:dyDescent="0.3">
      <c r="B57" s="5" t="s">
        <v>57</v>
      </c>
      <c r="C57" s="155" t="s">
        <v>58</v>
      </c>
      <c r="D57" s="156"/>
      <c r="E57" s="157">
        <v>38667</v>
      </c>
      <c r="F57" s="154"/>
      <c r="G57" s="154">
        <v>20794</v>
      </c>
      <c r="H57" s="154"/>
      <c r="I57" s="154">
        <v>5043</v>
      </c>
      <c r="J57" s="154"/>
      <c r="K57" s="9">
        <v>262</v>
      </c>
      <c r="L57" s="9">
        <v>810</v>
      </c>
      <c r="M57" s="48">
        <f t="shared" si="1"/>
        <v>65576</v>
      </c>
      <c r="N57" s="51">
        <f>M57</f>
        <v>65576</v>
      </c>
    </row>
    <row r="58" spans="2:14" ht="27.75" thickBot="1" x14ac:dyDescent="0.3">
      <c r="B58" s="3" t="s">
        <v>59</v>
      </c>
      <c r="C58" s="150" t="s">
        <v>60</v>
      </c>
      <c r="D58" s="151"/>
      <c r="E58" s="152">
        <v>11460</v>
      </c>
      <c r="F58" s="153"/>
      <c r="G58" s="153">
        <v>8640</v>
      </c>
      <c r="H58" s="153"/>
      <c r="I58" s="153">
        <v>925</v>
      </c>
      <c r="J58" s="153"/>
      <c r="K58" s="8">
        <v>193</v>
      </c>
      <c r="L58" s="8">
        <v>371</v>
      </c>
      <c r="M58" s="47">
        <f t="shared" si="1"/>
        <v>21589</v>
      </c>
      <c r="N58" s="52">
        <f>M58</f>
        <v>21589</v>
      </c>
    </row>
    <row r="59" spans="2:14" ht="15.75" customHeight="1" thickBot="1" x14ac:dyDescent="0.3">
      <c r="B59" s="166" t="s">
        <v>61</v>
      </c>
      <c r="C59" s="155" t="s">
        <v>62</v>
      </c>
      <c r="D59" s="156"/>
      <c r="E59" s="157">
        <v>5719</v>
      </c>
      <c r="F59" s="154"/>
      <c r="G59" s="154">
        <v>3545</v>
      </c>
      <c r="H59" s="154"/>
      <c r="I59" s="154">
        <v>434</v>
      </c>
      <c r="J59" s="154"/>
      <c r="K59" s="9">
        <v>187</v>
      </c>
      <c r="L59" s="9">
        <v>217</v>
      </c>
      <c r="M59" s="48">
        <f t="shared" si="1"/>
        <v>10102</v>
      </c>
      <c r="N59" s="115">
        <f>SUM(M59:M61)</f>
        <v>63018</v>
      </c>
    </row>
    <row r="60" spans="2:14" ht="15.75" thickBot="1" x14ac:dyDescent="0.3">
      <c r="B60" s="163"/>
      <c r="C60" s="155" t="s">
        <v>63</v>
      </c>
      <c r="D60" s="156"/>
      <c r="E60" s="157">
        <v>24529</v>
      </c>
      <c r="F60" s="154"/>
      <c r="G60" s="154">
        <v>8212</v>
      </c>
      <c r="H60" s="154"/>
      <c r="I60" s="154">
        <v>1333</v>
      </c>
      <c r="J60" s="154"/>
      <c r="K60" s="9">
        <v>460</v>
      </c>
      <c r="L60" s="9">
        <v>575</v>
      </c>
      <c r="M60" s="48">
        <f t="shared" si="1"/>
        <v>35109</v>
      </c>
      <c r="N60" s="116"/>
    </row>
    <row r="61" spans="2:14" ht="15.75" thickBot="1" x14ac:dyDescent="0.3">
      <c r="B61" s="164"/>
      <c r="C61" s="155" t="s">
        <v>64</v>
      </c>
      <c r="D61" s="156"/>
      <c r="E61" s="157">
        <v>9022</v>
      </c>
      <c r="F61" s="154"/>
      <c r="G61" s="154">
        <v>7115</v>
      </c>
      <c r="H61" s="154"/>
      <c r="I61" s="154">
        <v>990</v>
      </c>
      <c r="J61" s="154"/>
      <c r="K61" s="9">
        <v>272</v>
      </c>
      <c r="L61" s="9">
        <v>408</v>
      </c>
      <c r="M61" s="48">
        <f t="shared" si="1"/>
        <v>17807</v>
      </c>
      <c r="N61" s="116"/>
    </row>
    <row r="62" spans="2:14" ht="15.75" thickBot="1" x14ac:dyDescent="0.3">
      <c r="B62" s="3" t="s">
        <v>65</v>
      </c>
      <c r="C62" s="150" t="s">
        <v>65</v>
      </c>
      <c r="D62" s="151"/>
      <c r="E62" s="152">
        <v>9082</v>
      </c>
      <c r="F62" s="153"/>
      <c r="G62" s="153">
        <v>2923</v>
      </c>
      <c r="H62" s="153"/>
      <c r="I62" s="153">
        <v>1225</v>
      </c>
      <c r="J62" s="153"/>
      <c r="K62" s="8">
        <v>81</v>
      </c>
      <c r="L62" s="8">
        <v>297</v>
      </c>
      <c r="M62" s="47">
        <f t="shared" si="1"/>
        <v>13608</v>
      </c>
      <c r="N62" s="52">
        <f>M62</f>
        <v>13608</v>
      </c>
    </row>
    <row r="63" spans="2:14" ht="15.75" thickBot="1" x14ac:dyDescent="0.3">
      <c r="B63" s="5" t="s">
        <v>66</v>
      </c>
      <c r="C63" s="155" t="s">
        <v>66</v>
      </c>
      <c r="D63" s="156"/>
      <c r="E63" s="157">
        <v>107</v>
      </c>
      <c r="F63" s="154"/>
      <c r="G63" s="154">
        <v>351</v>
      </c>
      <c r="H63" s="154"/>
      <c r="I63" s="154">
        <v>8</v>
      </c>
      <c r="J63" s="154"/>
      <c r="K63" s="9">
        <v>9</v>
      </c>
      <c r="L63" s="9">
        <v>2</v>
      </c>
      <c r="M63" s="48">
        <f t="shared" si="1"/>
        <v>477</v>
      </c>
      <c r="N63" s="51">
        <f>M63</f>
        <v>477</v>
      </c>
    </row>
    <row r="64" spans="2:14" ht="15.75" thickBot="1" x14ac:dyDescent="0.3">
      <c r="B64" s="6" t="s">
        <v>67</v>
      </c>
      <c r="C64" s="173" t="s">
        <v>67</v>
      </c>
      <c r="D64" s="174"/>
      <c r="E64" s="175">
        <v>320</v>
      </c>
      <c r="F64" s="176"/>
      <c r="G64" s="176">
        <v>1352</v>
      </c>
      <c r="H64" s="176"/>
      <c r="I64" s="176">
        <v>16</v>
      </c>
      <c r="J64" s="176"/>
      <c r="K64" s="10">
        <v>8</v>
      </c>
      <c r="L64" s="10">
        <v>11</v>
      </c>
      <c r="M64" s="49">
        <f t="shared" si="1"/>
        <v>1707</v>
      </c>
      <c r="N64" s="53">
        <f>M64</f>
        <v>1707</v>
      </c>
    </row>
    <row r="65" spans="2:14" ht="16.5" thickTop="1" thickBot="1" x14ac:dyDescent="0.3">
      <c r="B65" s="13" t="s">
        <v>68</v>
      </c>
      <c r="C65" s="167"/>
      <c r="D65" s="168"/>
      <c r="E65" s="169">
        <f>SUM(E13:E64)</f>
        <v>1069859</v>
      </c>
      <c r="F65" s="170"/>
      <c r="G65" s="170">
        <f t="shared" ref="G65:L65" si="2">SUM(G13:G64)</f>
        <v>380506</v>
      </c>
      <c r="H65" s="170">
        <f t="shared" si="2"/>
        <v>0</v>
      </c>
      <c r="I65" s="170">
        <f t="shared" si="2"/>
        <v>101160</v>
      </c>
      <c r="J65" s="170">
        <f t="shared" si="2"/>
        <v>0</v>
      </c>
      <c r="K65" s="43">
        <f t="shared" si="2"/>
        <v>14217</v>
      </c>
      <c r="L65" s="43">
        <f t="shared" si="2"/>
        <v>33549</v>
      </c>
      <c r="M65" s="43">
        <f>SUM(M13:M64)</f>
        <v>1599291</v>
      </c>
      <c r="N65" s="44">
        <f>SUM(N13:N64)</f>
        <v>1599291</v>
      </c>
    </row>
    <row r="66" spans="2:14" ht="16.5" thickTop="1" thickBot="1" x14ac:dyDescent="0.3">
      <c r="B66" s="14" t="s">
        <v>73</v>
      </c>
      <c r="C66" s="11"/>
      <c r="D66" s="12"/>
      <c r="E66" s="171">
        <f>E65/$M$65</f>
        <v>0.66895830714985582</v>
      </c>
      <c r="F66" s="172"/>
      <c r="G66" s="172">
        <f>G65/$M$65</f>
        <v>0.23792167904402639</v>
      </c>
      <c r="H66" s="172"/>
      <c r="I66" s="172">
        <f>I65/$M$65</f>
        <v>6.3253028998474944E-2</v>
      </c>
      <c r="J66" s="172"/>
      <c r="K66" s="45">
        <f>K65/$M$65</f>
        <v>8.8895641881308659E-3</v>
      </c>
      <c r="L66" s="45">
        <f>L65/$M$65</f>
        <v>2.0977420619512022E-2</v>
      </c>
      <c r="M66" s="45">
        <f>M65/$M$65</f>
        <v>1</v>
      </c>
      <c r="N66" s="46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categorías 31_12_2023</vt:lpstr>
      <vt:lpstr>Por tipologías 31_12_2023</vt:lpstr>
      <vt:lpstr>'Por categorías 31_12_2023'!Área_de_impresión</vt:lpstr>
      <vt:lpstr>'Por tipologías 31_12_2023'!Área_de_impresión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2024-01-31T11:55:11Z</dcterms:modified>
</cp:coreProperties>
</file>