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265" windowHeight="9585"/>
  </bookViews>
  <sheets>
    <sheet name="Por categorías 31_01_2023" sheetId="50" r:id="rId1"/>
    <sheet name="Por tipologías 31_01_2023" sheetId="49" r:id="rId2"/>
  </sheets>
  <definedNames>
    <definedName name="_xlnm.Print_Area" localSheetId="1">'Por tipologías 31_01_2023'!$B$3:$N$5</definedName>
  </definedNames>
  <calcPr calcId="162913" calcOnSave="0"/>
</workbook>
</file>

<file path=xl/calcChain.xml><?xml version="1.0" encoding="utf-8"?>
<calcChain xmlns="http://schemas.openxmlformats.org/spreadsheetml/2006/main"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J29" i="50" s="1"/>
  <c r="I32" i="50"/>
  <c r="I31" i="50"/>
  <c r="I30" i="50"/>
  <c r="I29" i="50"/>
  <c r="I28" i="50"/>
  <c r="J28" i="50" s="1"/>
  <c r="I27" i="50"/>
  <c r="I26" i="50"/>
  <c r="J26" i="50" s="1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50" i="50" l="1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C65" i="50"/>
  <c r="I66" i="50"/>
  <c r="G66" i="50"/>
  <c r="E66" i="50"/>
  <c r="H66" i="50"/>
  <c r="M64" i="49"/>
  <c r="N64" i="49" s="1"/>
  <c r="M30" i="49"/>
  <c r="M35" i="49"/>
  <c r="L65" i="49"/>
  <c r="M16" i="49"/>
  <c r="M14" i="49" l="1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<sst xmlns="http://schemas.openxmlformats.org/spreadsheetml/2006/main" count="173" uniqueCount="87">
  <si>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</si>
  <si>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</si>
  <si>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</si>
  <si>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</si>
  <si>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</si>
  <si>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</si>
  <si>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</si>
  <si>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</si>
  <si>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</si>
  <si>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</si>
  <si>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</si>
  <si>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</si>
  <si>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</si>
  <si>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</si>
  <si>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</si>
  <si>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</si>
  <si>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</si>
  <si>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</si>
  <si>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</si>
  <si>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</si>
  <si>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</si>
  <si>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</si>
  <si>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</si>
  <si>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</si>
  <si>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</si>
  <si>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</si>
  <si>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</si>
  <si>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</si>
  <si>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</si>
  <si>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</si>
  <si>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</si>
  <si>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</si>
  <si>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</si>
  <si>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</si>
  <si>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</si>
  <si>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</si>
  <si>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</si>
  <si>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</si>
  <si>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</si>
  <si>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</si>
  <si>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</si>
  <si>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</si>
  <si>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</si>
  <si>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</si>
  <si>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</si>
  <si>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</si>
  <si>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</si>
  <si>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</si>
  <si>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</si>
  <si>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</si>
  <si>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</si>
  <si>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</si>
  <si>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</si>
  <si>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</si>
  <si>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</si>
  <si>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</si>
  <si>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</si>
  <si>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</si>
  <si>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</si>
  <si>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</si>
  <si>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</si>
  <si>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</si>
  <si>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</si>
  <si>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</si>
  <si>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</si>
  <si>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</si>
  <si>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</si>
  <si>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</si>
  <si>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</si>
  <si>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</si>
  <si>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</si>
  <si>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</si>
  <si>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</si>
  <si>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</si>
  <si>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ÚLTIMO DÍA DEL MES DEL QUE CORRESPONDEN LOS DATOS: 31.01.2023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</si>
  <si>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</si>
  <si>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</si>
  <si>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</si>
  <si>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</si>
  <si>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</si>
  <si>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</si>
  <si>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FAMILIAS NUMEROSAS</t>
  </si>
  <si>
    <t>CRITERIO DE RENTA</t>
  </si>
  <si>
    <t>PENSIONISTAS CON PENSIÓN MÍNIMA</t>
  </si>
  <si>
    <t>INGRESO MÍNIMO VITAL</t>
  </si>
  <si>
    <t>CRISIS ENERGETICA</t>
  </si>
  <si>
    <t>CRISIS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</si>
</sst>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0" fontId="50" fillId="0" borderId="43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3" fontId="48" fillId="0" borderId="43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96">
    <cellStyle name="20% - Énfasis1 2" xfId="4"/>
    <cellStyle name="20% - Énfasis1 3" xfId="3"/>
    <cellStyle name="20% - Énfasis2 2" xfId="6"/>
    <cellStyle name="20% - Énfasis2 3" xfId="5"/>
    <cellStyle name="20% - Énfasis3 2" xfId="8"/>
    <cellStyle name="20% - Énfasis3 3" xfId="7"/>
    <cellStyle name="20% - Énfasis4 2" xfId="10"/>
    <cellStyle name="20% - Énfasis4 3" xfId="9"/>
    <cellStyle name="20% - Énfasis5 2" xfId="12"/>
    <cellStyle name="20% - Énfasis5 3" xfId="11"/>
    <cellStyle name="20% - Énfasis6 2" xfId="14"/>
    <cellStyle name="20% - Énfasis6 3" xfId="13"/>
    <cellStyle name="40% - Énfasis1 2" xfId="16"/>
    <cellStyle name="40% - Énfasis1 3" xfId="15"/>
    <cellStyle name="40% - Énfasis2 2" xfId="18"/>
    <cellStyle name="40% - Énfasis2 3" xfId="17"/>
    <cellStyle name="40% - Énfasis3 2" xfId="20"/>
    <cellStyle name="40% - Énfasis3 3" xfId="19"/>
    <cellStyle name="40% - Énfasis4 2" xfId="22"/>
    <cellStyle name="40% - Énfasis4 3" xfId="21"/>
    <cellStyle name="40% - Énfasis5 2" xfId="24"/>
    <cellStyle name="40% - Énfasis5 3" xfId="23"/>
    <cellStyle name="40% - Énfasis6 2" xfId="26"/>
    <cellStyle name="40% - Énfasis6 3" xfId="25"/>
    <cellStyle name="60% - Énfasis1 2" xfId="28"/>
    <cellStyle name="60% - Énfasis1 3" xfId="27"/>
    <cellStyle name="60% - Énfasis2 2" xfId="30"/>
    <cellStyle name="60% - Énfasis2 3" xfId="29"/>
    <cellStyle name="60% - Énfasis3 2" xfId="32"/>
    <cellStyle name="60% - Énfasis3 3" xfId="31"/>
    <cellStyle name="60% - Énfasis4 2" xfId="34"/>
    <cellStyle name="60% - Énfasis4 3" xfId="33"/>
    <cellStyle name="60% - Énfasis5 2" xfId="36"/>
    <cellStyle name="60% - Énfasis5 3" xfId="35"/>
    <cellStyle name="60% - Énfasis6 2" xfId="38"/>
    <cellStyle name="60% - Énfasis6 3" xfId="37"/>
    <cellStyle name="Buena 2" xfId="39"/>
    <cellStyle name="Cálculo 2" xfId="41"/>
    <cellStyle name="Cálculo 3" xfId="40"/>
    <cellStyle name="Celda de comprobación 2" xfId="43"/>
    <cellStyle name="Celda de comprobación 3" xfId="42"/>
    <cellStyle name="Celda vinculada 2" xfId="45"/>
    <cellStyle name="Celda vinculada 3" xfId="44"/>
    <cellStyle name="Encabezado 4 2" xfId="47"/>
    <cellStyle name="Encabezado 4 3" xfId="46"/>
    <cellStyle name="Énfasis1 2" xfId="49"/>
    <cellStyle name="Énfasis1 3" xfId="48"/>
    <cellStyle name="Énfasis2 2" xfId="51"/>
    <cellStyle name="Énfasis2 3" xfId="50"/>
    <cellStyle name="Énfasis3 2" xfId="53"/>
    <cellStyle name="Énfasis3 3" xfId="52"/>
    <cellStyle name="Énfasis4 2" xfId="55"/>
    <cellStyle name="Énfasis4 3" xfId="54"/>
    <cellStyle name="Énfasis5 2" xfId="57"/>
    <cellStyle name="Énfasis5 3" xfId="56"/>
    <cellStyle name="Énfasis6 2" xfId="59"/>
    <cellStyle name="Énfasis6 3" xfId="58"/>
    <cellStyle name="Entrada 2" xfId="61"/>
    <cellStyle name="Entrada 3" xfId="60"/>
    <cellStyle name="Incorrecto 2" xfId="63"/>
    <cellStyle name="Incorrecto 3" xfId="62"/>
    <cellStyle name="Neutral 2" xfId="65"/>
    <cellStyle name="Neutral 3" xfId="64"/>
    <cellStyle name="Normal" xfId="0" builtinId="0"/>
    <cellStyle name="Normal 2" xfId="66"/>
    <cellStyle name="Normal 2 2" xfId="67"/>
    <cellStyle name="Normal 2 3" xfId="68"/>
    <cellStyle name="Normal 2 4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2"/>
    <cellStyle name="Notas 2" xfId="77"/>
    <cellStyle name="Notas 3" xfId="78"/>
    <cellStyle name="Notas 4" xfId="76"/>
    <cellStyle name="Porcentaje 2" xfId="79"/>
    <cellStyle name="Porcentaje 2 2" xfId="80"/>
    <cellStyle name="Porcentaje 3" xfId="81"/>
    <cellStyle name="Porcentaje 4" xfId="82"/>
    <cellStyle name="Salida 2" xfId="84"/>
    <cellStyle name="Salida 3" xfId="83"/>
    <cellStyle name="Texto de advertencia 2" xfId="86"/>
    <cellStyle name="Texto de advertencia 3" xfId="85"/>
    <cellStyle name="Texto explicativo 2" xfId="88"/>
    <cellStyle name="Texto explicativo 3" xfId="87"/>
    <cellStyle name="Título" xfId="1" builtinId="15" customBuiltin="1"/>
    <cellStyle name="Título 1 2" xfId="89"/>
    <cellStyle name="Título 2 2" xfId="91"/>
    <cellStyle name="Título 2 3" xfId="90"/>
    <cellStyle name="Título 3 2" xfId="93"/>
    <cellStyle name="Título 3 3" xfId="92"/>
    <cellStyle name="Total 2" xfId="95"/>
    <cellStyle name="Total 3" xfId="94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56" width="11.42578125" style="26"/>
    <col min="257" max="261" width="12.42578125" style="26" customWidth="1"/>
    <col min="262" max="512" width="11.42578125" style="26"/>
    <col min="513" max="517" width="12.42578125" style="26" customWidth="1"/>
    <col min="518" max="768" width="11.42578125" style="26"/>
    <col min="769" max="773" width="12.42578125" style="26" customWidth="1"/>
    <col min="774" max="1024" width="11.42578125" style="26"/>
    <col min="1025" max="1029" width="12.42578125" style="26" customWidth="1"/>
    <col min="1030" max="1280" width="11.42578125" style="26"/>
    <col min="1281" max="1285" width="12.42578125" style="26" customWidth="1"/>
    <col min="1286" max="1536" width="11.42578125" style="26"/>
    <col min="1537" max="1541" width="12.42578125" style="26" customWidth="1"/>
    <col min="1542" max="1792" width="11.42578125" style="26"/>
    <col min="1793" max="1797" width="12.42578125" style="26" customWidth="1"/>
    <col min="1798" max="2048" width="11.42578125" style="26"/>
    <col min="2049" max="2053" width="12.42578125" style="26" customWidth="1"/>
    <col min="2054" max="2304" width="11.42578125" style="26"/>
    <col min="2305" max="2309" width="12.42578125" style="26" customWidth="1"/>
    <col min="2310" max="2560" width="11.42578125" style="26"/>
    <col min="2561" max="2565" width="12.42578125" style="26" customWidth="1"/>
    <col min="2566" max="2816" width="11.42578125" style="26"/>
    <col min="2817" max="2821" width="12.42578125" style="26" customWidth="1"/>
    <col min="2822" max="3072" width="11.42578125" style="26"/>
    <col min="3073" max="3077" width="12.42578125" style="26" customWidth="1"/>
    <col min="3078" max="3328" width="11.42578125" style="26"/>
    <col min="3329" max="3333" width="12.42578125" style="26" customWidth="1"/>
    <col min="3334" max="3584" width="11.42578125" style="26"/>
    <col min="3585" max="3589" width="12.42578125" style="26" customWidth="1"/>
    <col min="3590" max="3840" width="11.42578125" style="26"/>
    <col min="3841" max="3845" width="12.42578125" style="26" customWidth="1"/>
    <col min="3846" max="4096" width="11.42578125" style="26"/>
    <col min="4097" max="4101" width="12.42578125" style="26" customWidth="1"/>
    <col min="4102" max="4352" width="11.42578125" style="26"/>
    <col min="4353" max="4357" width="12.42578125" style="26" customWidth="1"/>
    <col min="4358" max="4608" width="11.42578125" style="26"/>
    <col min="4609" max="4613" width="12.42578125" style="26" customWidth="1"/>
    <col min="4614" max="4864" width="11.42578125" style="26"/>
    <col min="4865" max="4869" width="12.42578125" style="26" customWidth="1"/>
    <col min="4870" max="5120" width="11.42578125" style="26"/>
    <col min="5121" max="5125" width="12.42578125" style="26" customWidth="1"/>
    <col min="5126" max="5376" width="11.42578125" style="26"/>
    <col min="5377" max="5381" width="12.42578125" style="26" customWidth="1"/>
    <col min="5382" max="5632" width="11.42578125" style="26"/>
    <col min="5633" max="5637" width="12.42578125" style="26" customWidth="1"/>
    <col min="5638" max="5888" width="11.42578125" style="26"/>
    <col min="5889" max="5893" width="12.42578125" style="26" customWidth="1"/>
    <col min="5894" max="6144" width="11.42578125" style="26"/>
    <col min="6145" max="6149" width="12.42578125" style="26" customWidth="1"/>
    <col min="6150" max="6400" width="11.42578125" style="26"/>
    <col min="6401" max="6405" width="12.42578125" style="26" customWidth="1"/>
    <col min="6406" max="6656" width="11.42578125" style="26"/>
    <col min="6657" max="6661" width="12.42578125" style="26" customWidth="1"/>
    <col min="6662" max="6912" width="11.42578125" style="26"/>
    <col min="6913" max="6917" width="12.42578125" style="26" customWidth="1"/>
    <col min="6918" max="7168" width="11.42578125" style="26"/>
    <col min="7169" max="7173" width="12.42578125" style="26" customWidth="1"/>
    <col min="7174" max="7424" width="11.42578125" style="26"/>
    <col min="7425" max="7429" width="12.42578125" style="26" customWidth="1"/>
    <col min="7430" max="7680" width="11.42578125" style="26"/>
    <col min="7681" max="7685" width="12.42578125" style="26" customWidth="1"/>
    <col min="7686" max="7936" width="11.42578125" style="26"/>
    <col min="7937" max="7941" width="12.42578125" style="26" customWidth="1"/>
    <col min="7942" max="8192" width="11.42578125" style="26"/>
    <col min="8193" max="8197" width="12.42578125" style="26" customWidth="1"/>
    <col min="8198" max="8448" width="11.42578125" style="26"/>
    <col min="8449" max="8453" width="12.42578125" style="26" customWidth="1"/>
    <col min="8454" max="8704" width="11.42578125" style="26"/>
    <col min="8705" max="8709" width="12.42578125" style="26" customWidth="1"/>
    <col min="8710" max="8960" width="11.42578125" style="26"/>
    <col min="8961" max="8965" width="12.42578125" style="26" customWidth="1"/>
    <col min="8966" max="9216" width="11.42578125" style="26"/>
    <col min="9217" max="9221" width="12.42578125" style="26" customWidth="1"/>
    <col min="9222" max="9472" width="11.42578125" style="26"/>
    <col min="9473" max="9477" width="12.42578125" style="26" customWidth="1"/>
    <col min="9478" max="9728" width="11.42578125" style="26"/>
    <col min="9729" max="9733" width="12.42578125" style="26" customWidth="1"/>
    <col min="9734" max="9984" width="11.42578125" style="26"/>
    <col min="9985" max="9989" width="12.42578125" style="26" customWidth="1"/>
    <col min="9990" max="10240" width="11.42578125" style="26"/>
    <col min="10241" max="10245" width="12.42578125" style="26" customWidth="1"/>
    <col min="10246" max="10496" width="11.42578125" style="26"/>
    <col min="10497" max="10501" width="12.42578125" style="26" customWidth="1"/>
    <col min="10502" max="10752" width="11.42578125" style="26"/>
    <col min="10753" max="10757" width="12.42578125" style="26" customWidth="1"/>
    <col min="10758" max="11008" width="11.42578125" style="26"/>
    <col min="11009" max="11013" width="12.42578125" style="26" customWidth="1"/>
    <col min="11014" max="11264" width="11.42578125" style="26"/>
    <col min="11265" max="11269" width="12.42578125" style="26" customWidth="1"/>
    <col min="11270" max="11520" width="11.42578125" style="26"/>
    <col min="11521" max="11525" width="12.42578125" style="26" customWidth="1"/>
    <col min="11526" max="11776" width="11.42578125" style="26"/>
    <col min="11777" max="11781" width="12.42578125" style="26" customWidth="1"/>
    <col min="11782" max="12032" width="11.42578125" style="26"/>
    <col min="12033" max="12037" width="12.42578125" style="26" customWidth="1"/>
    <col min="12038" max="12288" width="11.42578125" style="26"/>
    <col min="12289" max="12293" width="12.42578125" style="26" customWidth="1"/>
    <col min="12294" max="12544" width="11.42578125" style="26"/>
    <col min="12545" max="12549" width="12.42578125" style="26" customWidth="1"/>
    <col min="12550" max="12800" width="11.42578125" style="26"/>
    <col min="12801" max="12805" width="12.42578125" style="26" customWidth="1"/>
    <col min="12806" max="13056" width="11.42578125" style="26"/>
    <col min="13057" max="13061" width="12.42578125" style="26" customWidth="1"/>
    <col min="13062" max="13312" width="11.42578125" style="26"/>
    <col min="13313" max="13317" width="12.42578125" style="26" customWidth="1"/>
    <col min="13318" max="13568" width="11.42578125" style="26"/>
    <col min="13569" max="13573" width="12.42578125" style="26" customWidth="1"/>
    <col min="13574" max="13824" width="11.42578125" style="26"/>
    <col min="13825" max="13829" width="12.42578125" style="26" customWidth="1"/>
    <col min="13830" max="14080" width="11.42578125" style="26"/>
    <col min="14081" max="14085" width="12.42578125" style="26" customWidth="1"/>
    <col min="14086" max="14336" width="11.42578125" style="26"/>
    <col min="14337" max="14341" width="12.42578125" style="26" customWidth="1"/>
    <col min="14342" max="14592" width="11.42578125" style="26"/>
    <col min="14593" max="14597" width="12.42578125" style="26" customWidth="1"/>
    <col min="14598" max="14848" width="11.42578125" style="26"/>
    <col min="14849" max="14853" width="12.42578125" style="26" customWidth="1"/>
    <col min="14854" max="15104" width="11.42578125" style="26"/>
    <col min="15105" max="15109" width="12.42578125" style="26" customWidth="1"/>
    <col min="15110" max="15360" width="11.42578125" style="26"/>
    <col min="15361" max="15365" width="12.42578125" style="26" customWidth="1"/>
    <col min="15366" max="15616" width="11.42578125" style="26"/>
    <col min="15617" max="15621" width="12.42578125" style="26" customWidth="1"/>
    <col min="15622" max="15872" width="11.42578125" style="26"/>
    <col min="15873" max="15877" width="12.42578125" style="26" customWidth="1"/>
    <col min="15878" max="16128" width="11.42578125" style="26"/>
    <col min="16129" max="16133" width="12.42578125" style="26" customWidth="1"/>
    <col min="16134" max="16384" width="11.42578125" style="26"/>
  </cols>
  <sheetData>
    <row r="2" spans="2:10" ht="13.5" thickBot="1" x14ac:dyDescent="0.25"/>
    <row r="3" spans="2:10" ht="15.75" thickBot="1" x14ac:dyDescent="0.25">
      <c r="B3" s="67" t="s">
        <v>69</v>
      </c>
      <c r="C3" s="68"/>
      <c r="D3" s="68"/>
      <c r="E3" s="68"/>
      <c r="F3" s="68"/>
      <c r="G3" s="68"/>
      <c r="H3" s="68"/>
      <c r="I3" s="68"/>
      <c r="J3" s="69"/>
    </row>
    <row r="4" spans="2:10" ht="15.75" thickBot="1" x14ac:dyDescent="0.25">
      <c r="B4" s="65"/>
      <c r="C4" s="65"/>
      <c r="D4" s="7"/>
      <c r="E4" s="66"/>
      <c r="F4" s="66"/>
      <c r="G4" s="66"/>
      <c r="H4" s="66"/>
      <c r="I4" s="66"/>
      <c r="J4" s="66"/>
    </row>
    <row r="5" spans="2:10" ht="15.75" customHeight="1" thickBot="1" x14ac:dyDescent="0.25">
      <c r="B5" s="67" t="s">
        <v>74</v>
      </c>
      <c r="C5" s="68"/>
      <c r="D5" s="68"/>
      <c r="E5" s="68"/>
      <c r="F5" s="68"/>
      <c r="G5" s="68"/>
      <c r="H5" s="68"/>
      <c r="I5" s="68"/>
      <c r="J5" s="69"/>
    </row>
    <row r="6" spans="2:10" ht="15.75" thickBot="1" x14ac:dyDescent="0.25">
      <c r="B6" s="48"/>
      <c r="C6" s="48"/>
      <c r="D6" s="48"/>
      <c r="E6" s="48"/>
      <c r="F6" s="48"/>
      <c r="G6" s="48"/>
      <c r="H6" s="48"/>
      <c r="I6" s="48"/>
      <c r="J6" s="48"/>
    </row>
    <row r="7" spans="2:10" ht="13.5" thickTop="1" x14ac:dyDescent="0.2">
      <c r="B7" s="87" t="s">
        <v>75</v>
      </c>
      <c r="C7" s="90" t="s">
        <v>76</v>
      </c>
      <c r="D7" s="91"/>
      <c r="E7" s="96" t="s">
        <v>77</v>
      </c>
      <c r="F7" s="97"/>
      <c r="G7" s="97"/>
      <c r="H7" s="97"/>
      <c r="I7" s="97"/>
      <c r="J7" s="98"/>
    </row>
    <row r="8" spans="2:10" x14ac:dyDescent="0.2">
      <c r="B8" s="88"/>
      <c r="C8" s="92"/>
      <c r="D8" s="93"/>
      <c r="E8" s="99"/>
      <c r="F8" s="100"/>
      <c r="G8" s="100"/>
      <c r="H8" s="100"/>
      <c r="I8" s="100"/>
      <c r="J8" s="101"/>
    </row>
    <row r="9" spans="2:10" ht="13.5" thickBot="1" x14ac:dyDescent="0.25">
      <c r="B9" s="88"/>
      <c r="C9" s="92"/>
      <c r="D9" s="93"/>
      <c r="E9" s="102"/>
      <c r="F9" s="103"/>
      <c r="G9" s="103"/>
      <c r="H9" s="103"/>
      <c r="I9" s="103"/>
      <c r="J9" s="104"/>
    </row>
    <row r="10" spans="2:10" ht="12.75" customHeight="1" x14ac:dyDescent="0.2">
      <c r="B10" s="88"/>
      <c r="C10" s="92"/>
      <c r="D10" s="93"/>
      <c r="E10" s="105" t="s">
        <v>78</v>
      </c>
      <c r="F10" s="108" t="s">
        <v>79</v>
      </c>
      <c r="G10" s="108" t="s">
        <v>80</v>
      </c>
      <c r="H10" s="108" t="s">
        <v>85</v>
      </c>
      <c r="I10" s="111" t="s">
        <v>72</v>
      </c>
      <c r="J10" s="114" t="s">
        <v>71</v>
      </c>
    </row>
    <row r="11" spans="2:10" x14ac:dyDescent="0.2">
      <c r="B11" s="88"/>
      <c r="C11" s="92"/>
      <c r="D11" s="93"/>
      <c r="E11" s="106"/>
      <c r="F11" s="109"/>
      <c r="G11" s="109"/>
      <c r="H11" s="109"/>
      <c r="I11" s="112"/>
      <c r="J11" s="115"/>
    </row>
    <row r="12" spans="2:10" ht="13.5" thickBot="1" x14ac:dyDescent="0.25">
      <c r="B12" s="89"/>
      <c r="C12" s="94"/>
      <c r="D12" s="95"/>
      <c r="E12" s="107"/>
      <c r="F12" s="110"/>
      <c r="G12" s="110"/>
      <c r="H12" s="110"/>
      <c r="I12" s="113"/>
      <c r="J12" s="116"/>
    </row>
    <row r="13" spans="2:10" ht="13.5" thickBot="1" x14ac:dyDescent="0.25">
      <c r="B13" s="81" t="s">
        <v>2</v>
      </c>
      <c r="C13" s="53" t="s">
        <v>3</v>
      </c>
      <c r="D13" s="54"/>
      <c r="E13" s="27">
        <v>8146</v>
      </c>
      <c r="F13" s="27">
        <v>10233</v>
      </c>
      <c r="G13" s="27">
        <v>2</v>
      </c>
      <c r="H13" s="27">
        <v>7</v>
      </c>
      <c r="I13" s="28">
        <f>SUM(E13:H13)</f>
        <v>18388</v>
      </c>
      <c r="J13" s="82">
        <f>SUM(I13:I20)</f>
        <v>263873</v>
      </c>
    </row>
    <row r="14" spans="2:10" ht="13.5" thickBot="1" x14ac:dyDescent="0.25">
      <c r="B14" s="80"/>
      <c r="C14" s="53" t="s">
        <v>4</v>
      </c>
      <c r="D14" s="54"/>
      <c r="E14" s="27">
        <v>17077</v>
      </c>
      <c r="F14" s="27">
        <v>19618</v>
      </c>
      <c r="G14" s="27">
        <v>23</v>
      </c>
      <c r="H14" s="27">
        <v>6</v>
      </c>
      <c r="I14" s="28">
        <f t="shared" ref="I14:I64" si="0">SUM(E14:H14)</f>
        <v>36724</v>
      </c>
      <c r="J14" s="86"/>
    </row>
    <row r="15" spans="2:10" ht="13.5" thickBot="1" x14ac:dyDescent="0.25">
      <c r="B15" s="80"/>
      <c r="C15" s="53" t="s">
        <v>5</v>
      </c>
      <c r="D15" s="54"/>
      <c r="E15" s="27">
        <v>12131</v>
      </c>
      <c r="F15" s="27">
        <v>14913</v>
      </c>
      <c r="G15" s="27">
        <v>5</v>
      </c>
      <c r="H15" s="27">
        <v>6</v>
      </c>
      <c r="I15" s="28">
        <f t="shared" si="0"/>
        <v>27055</v>
      </c>
      <c r="J15" s="86"/>
    </row>
    <row r="16" spans="2:10" ht="13.5" thickBot="1" x14ac:dyDescent="0.25">
      <c r="B16" s="80"/>
      <c r="C16" s="53" t="s">
        <v>6</v>
      </c>
      <c r="D16" s="54"/>
      <c r="E16" s="27">
        <v>13907</v>
      </c>
      <c r="F16" s="27">
        <v>18284</v>
      </c>
      <c r="G16" s="27">
        <v>4</v>
      </c>
      <c r="H16" s="27">
        <v>18</v>
      </c>
      <c r="I16" s="28">
        <f t="shared" si="0"/>
        <v>32213</v>
      </c>
      <c r="J16" s="86"/>
    </row>
    <row r="17" spans="2:10" ht="13.5" thickBot="1" x14ac:dyDescent="0.25">
      <c r="B17" s="80"/>
      <c r="C17" s="53" t="s">
        <v>7</v>
      </c>
      <c r="D17" s="54"/>
      <c r="E17" s="27">
        <v>7095</v>
      </c>
      <c r="F17" s="27">
        <v>8149</v>
      </c>
      <c r="G17" s="27">
        <v>0</v>
      </c>
      <c r="H17" s="27">
        <v>8</v>
      </c>
      <c r="I17" s="28">
        <f t="shared" si="0"/>
        <v>15252</v>
      </c>
      <c r="J17" s="86"/>
    </row>
    <row r="18" spans="2:10" ht="13.5" thickBot="1" x14ac:dyDescent="0.25">
      <c r="B18" s="80"/>
      <c r="C18" s="53" t="s">
        <v>8</v>
      </c>
      <c r="D18" s="54"/>
      <c r="E18" s="27">
        <v>12635</v>
      </c>
      <c r="F18" s="27">
        <v>19114</v>
      </c>
      <c r="G18" s="27">
        <v>0</v>
      </c>
      <c r="H18" s="27">
        <v>14</v>
      </c>
      <c r="I18" s="28">
        <f t="shared" si="0"/>
        <v>31763</v>
      </c>
      <c r="J18" s="86"/>
    </row>
    <row r="19" spans="2:10" ht="13.5" thickBot="1" x14ac:dyDescent="0.25">
      <c r="B19" s="80"/>
      <c r="C19" s="53" t="s">
        <v>9</v>
      </c>
      <c r="D19" s="54"/>
      <c r="E19" s="27">
        <v>17105</v>
      </c>
      <c r="F19" s="27">
        <v>22389</v>
      </c>
      <c r="G19" s="27">
        <v>323</v>
      </c>
      <c r="H19" s="27">
        <v>14</v>
      </c>
      <c r="I19" s="28">
        <f t="shared" si="0"/>
        <v>39831</v>
      </c>
      <c r="J19" s="86"/>
    </row>
    <row r="20" spans="2:10" ht="13.5" thickBot="1" x14ac:dyDescent="0.25">
      <c r="B20" s="77"/>
      <c r="C20" s="53" t="s">
        <v>10</v>
      </c>
      <c r="D20" s="54"/>
      <c r="E20" s="27">
        <v>30268</v>
      </c>
      <c r="F20" s="27">
        <v>32347</v>
      </c>
      <c r="G20" s="27">
        <v>18</v>
      </c>
      <c r="H20" s="27">
        <v>14</v>
      </c>
      <c r="I20" s="28">
        <f t="shared" si="0"/>
        <v>62647</v>
      </c>
      <c r="J20" s="86"/>
    </row>
    <row r="21" spans="2:10" ht="13.5" thickBot="1" x14ac:dyDescent="0.25">
      <c r="B21" s="83" t="s">
        <v>11</v>
      </c>
      <c r="C21" s="55" t="s">
        <v>12</v>
      </c>
      <c r="D21" s="56"/>
      <c r="E21" s="29">
        <v>2515</v>
      </c>
      <c r="F21" s="29">
        <v>2890</v>
      </c>
      <c r="G21" s="29">
        <v>0</v>
      </c>
      <c r="H21" s="29">
        <v>2</v>
      </c>
      <c r="I21" s="30">
        <f t="shared" si="0"/>
        <v>5407</v>
      </c>
      <c r="J21" s="70">
        <f>SUM(I21:I23)</f>
        <v>35157</v>
      </c>
    </row>
    <row r="22" spans="2:10" ht="13.5" thickBot="1" x14ac:dyDescent="0.25">
      <c r="B22" s="84"/>
      <c r="C22" s="55" t="s">
        <v>13</v>
      </c>
      <c r="D22" s="56"/>
      <c r="E22" s="29">
        <v>1790</v>
      </c>
      <c r="F22" s="29">
        <v>2249</v>
      </c>
      <c r="G22" s="29">
        <v>1</v>
      </c>
      <c r="H22" s="29">
        <v>2</v>
      </c>
      <c r="I22" s="30">
        <f t="shared" si="0"/>
        <v>4042</v>
      </c>
      <c r="J22" s="71"/>
    </row>
    <row r="23" spans="2:10" ht="13.5" thickBot="1" x14ac:dyDescent="0.25">
      <c r="B23" s="85"/>
      <c r="C23" s="55" t="s">
        <v>14</v>
      </c>
      <c r="D23" s="56"/>
      <c r="E23" s="29">
        <v>11228</v>
      </c>
      <c r="F23" s="29">
        <v>14457</v>
      </c>
      <c r="G23" s="29">
        <v>5</v>
      </c>
      <c r="H23" s="29">
        <v>18</v>
      </c>
      <c r="I23" s="30">
        <f t="shared" si="0"/>
        <v>25708</v>
      </c>
      <c r="J23" s="71"/>
    </row>
    <row r="24" spans="2:10" ht="27.75" thickBot="1" x14ac:dyDescent="0.25">
      <c r="B24" s="31" t="s">
        <v>15</v>
      </c>
      <c r="C24" s="53" t="s">
        <v>16</v>
      </c>
      <c r="D24" s="54"/>
      <c r="E24" s="27">
        <v>13262</v>
      </c>
      <c r="F24" s="27">
        <v>21534</v>
      </c>
      <c r="G24" s="27">
        <v>47</v>
      </c>
      <c r="H24" s="27">
        <v>295</v>
      </c>
      <c r="I24" s="28">
        <f t="shared" si="0"/>
        <v>35138</v>
      </c>
      <c r="J24" s="32">
        <f>I24</f>
        <v>35138</v>
      </c>
    </row>
    <row r="25" spans="2:10" ht="18.75" thickBot="1" x14ac:dyDescent="0.25">
      <c r="B25" s="33" t="s">
        <v>17</v>
      </c>
      <c r="C25" s="55" t="s">
        <v>17</v>
      </c>
      <c r="D25" s="56"/>
      <c r="E25" s="29">
        <v>7962</v>
      </c>
      <c r="F25" s="29">
        <v>7889</v>
      </c>
      <c r="G25" s="29">
        <v>1</v>
      </c>
      <c r="H25" s="29">
        <v>1</v>
      </c>
      <c r="I25" s="30">
        <f t="shared" si="0"/>
        <v>15853</v>
      </c>
      <c r="J25" s="34">
        <f>I25</f>
        <v>15853</v>
      </c>
    </row>
    <row r="26" spans="2:10" ht="13.5" thickBot="1" x14ac:dyDescent="0.25">
      <c r="B26" s="81" t="s">
        <v>18</v>
      </c>
      <c r="C26" s="53" t="s">
        <v>19</v>
      </c>
      <c r="D26" s="54"/>
      <c r="E26" s="27">
        <v>8167</v>
      </c>
      <c r="F26" s="27">
        <v>11028</v>
      </c>
      <c r="G26" s="27">
        <v>0</v>
      </c>
      <c r="H26" s="27">
        <v>3</v>
      </c>
      <c r="I26" s="28">
        <f t="shared" si="0"/>
        <v>19198</v>
      </c>
      <c r="J26" s="78">
        <f>SUM(I26:I27)</f>
        <v>36464</v>
      </c>
    </row>
    <row r="27" spans="2:10" ht="13.5" thickBot="1" x14ac:dyDescent="0.25">
      <c r="B27" s="77"/>
      <c r="C27" s="53" t="s">
        <v>20</v>
      </c>
      <c r="D27" s="54"/>
      <c r="E27" s="27">
        <v>7129</v>
      </c>
      <c r="F27" s="27">
        <v>10135</v>
      </c>
      <c r="G27" s="27">
        <v>0</v>
      </c>
      <c r="H27" s="27">
        <v>2</v>
      </c>
      <c r="I27" s="28">
        <f t="shared" si="0"/>
        <v>17266</v>
      </c>
      <c r="J27" s="79"/>
    </row>
    <row r="28" spans="2:10" ht="13.5" thickBot="1" x14ac:dyDescent="0.25">
      <c r="B28" s="35" t="s">
        <v>21</v>
      </c>
      <c r="C28" s="55" t="s">
        <v>21</v>
      </c>
      <c r="D28" s="56"/>
      <c r="E28" s="29">
        <v>6525</v>
      </c>
      <c r="F28" s="29">
        <v>7759</v>
      </c>
      <c r="G28" s="29">
        <v>0</v>
      </c>
      <c r="H28" s="29">
        <v>79</v>
      </c>
      <c r="I28" s="30">
        <f t="shared" si="0"/>
        <v>14363</v>
      </c>
      <c r="J28" s="34">
        <f>I28</f>
        <v>14363</v>
      </c>
    </row>
    <row r="29" spans="2:10" ht="13.5" thickBot="1" x14ac:dyDescent="0.25">
      <c r="B29" s="81" t="s">
        <v>22</v>
      </c>
      <c r="C29" s="53" t="s">
        <v>23</v>
      </c>
      <c r="D29" s="54"/>
      <c r="E29" s="27">
        <v>4187</v>
      </c>
      <c r="F29" s="27">
        <v>5239</v>
      </c>
      <c r="G29" s="27">
        <v>0</v>
      </c>
      <c r="H29" s="27">
        <v>53</v>
      </c>
      <c r="I29" s="28">
        <f t="shared" si="0"/>
        <v>9479</v>
      </c>
      <c r="J29" s="82">
        <f>SUM(I29:I37)</f>
        <v>99217</v>
      </c>
    </row>
    <row r="30" spans="2:10" ht="13.5" thickBot="1" x14ac:dyDescent="0.25">
      <c r="B30" s="80"/>
      <c r="C30" s="53" t="s">
        <v>24</v>
      </c>
      <c r="D30" s="54"/>
      <c r="E30" s="27">
        <v>5704</v>
      </c>
      <c r="F30" s="27">
        <v>6563</v>
      </c>
      <c r="G30" s="27">
        <v>0</v>
      </c>
      <c r="H30" s="27">
        <v>72</v>
      </c>
      <c r="I30" s="28">
        <f t="shared" si="0"/>
        <v>12339</v>
      </c>
      <c r="J30" s="82"/>
    </row>
    <row r="31" spans="2:10" ht="13.5" thickBot="1" x14ac:dyDescent="0.25">
      <c r="B31" s="80"/>
      <c r="C31" s="53" t="s">
        <v>25</v>
      </c>
      <c r="D31" s="54"/>
      <c r="E31" s="27">
        <v>6570</v>
      </c>
      <c r="F31" s="27">
        <v>9057</v>
      </c>
      <c r="G31" s="27">
        <v>1</v>
      </c>
      <c r="H31" s="27">
        <v>96</v>
      </c>
      <c r="I31" s="28">
        <f t="shared" si="0"/>
        <v>15724</v>
      </c>
      <c r="J31" s="82"/>
    </row>
    <row r="32" spans="2:10" ht="13.5" thickBot="1" x14ac:dyDescent="0.25">
      <c r="B32" s="80"/>
      <c r="C32" s="53" t="s">
        <v>26</v>
      </c>
      <c r="D32" s="54"/>
      <c r="E32" s="27">
        <v>3160</v>
      </c>
      <c r="F32" s="27">
        <v>3790</v>
      </c>
      <c r="G32" s="27">
        <v>0</v>
      </c>
      <c r="H32" s="27">
        <v>43</v>
      </c>
      <c r="I32" s="28">
        <f t="shared" si="0"/>
        <v>6993</v>
      </c>
      <c r="J32" s="82"/>
    </row>
    <row r="33" spans="2:10" ht="13.5" thickBot="1" x14ac:dyDescent="0.25">
      <c r="B33" s="80"/>
      <c r="C33" s="53" t="s">
        <v>27</v>
      </c>
      <c r="D33" s="54"/>
      <c r="E33" s="27">
        <v>8632</v>
      </c>
      <c r="F33" s="27">
        <v>9751</v>
      </c>
      <c r="G33" s="27">
        <v>0</v>
      </c>
      <c r="H33" s="27">
        <v>131</v>
      </c>
      <c r="I33" s="28">
        <f t="shared" si="0"/>
        <v>18514</v>
      </c>
      <c r="J33" s="82"/>
    </row>
    <row r="34" spans="2:10" ht="13.5" thickBot="1" x14ac:dyDescent="0.25">
      <c r="B34" s="80"/>
      <c r="C34" s="53" t="s">
        <v>28</v>
      </c>
      <c r="D34" s="54"/>
      <c r="E34" s="27">
        <v>2137</v>
      </c>
      <c r="F34" s="27">
        <v>2293</v>
      </c>
      <c r="G34" s="27">
        <v>0</v>
      </c>
      <c r="H34" s="27">
        <v>24</v>
      </c>
      <c r="I34" s="28">
        <f t="shared" si="0"/>
        <v>4454</v>
      </c>
      <c r="J34" s="82"/>
    </row>
    <row r="35" spans="2:10" ht="13.5" thickBot="1" x14ac:dyDescent="0.25">
      <c r="B35" s="80"/>
      <c r="C35" s="53" t="s">
        <v>29</v>
      </c>
      <c r="D35" s="54"/>
      <c r="E35" s="27">
        <v>1305</v>
      </c>
      <c r="F35" s="27">
        <v>1696</v>
      </c>
      <c r="G35" s="27">
        <v>1</v>
      </c>
      <c r="H35" s="27">
        <v>6</v>
      </c>
      <c r="I35" s="28">
        <f t="shared" si="0"/>
        <v>3008</v>
      </c>
      <c r="J35" s="82"/>
    </row>
    <row r="36" spans="2:10" ht="13.5" thickBot="1" x14ac:dyDescent="0.25">
      <c r="B36" s="80"/>
      <c r="C36" s="53" t="s">
        <v>30</v>
      </c>
      <c r="D36" s="54"/>
      <c r="E36" s="27">
        <v>8607</v>
      </c>
      <c r="F36" s="27">
        <v>9949</v>
      </c>
      <c r="G36" s="27">
        <v>0</v>
      </c>
      <c r="H36" s="27">
        <v>125</v>
      </c>
      <c r="I36" s="28">
        <f t="shared" si="0"/>
        <v>18681</v>
      </c>
      <c r="J36" s="82"/>
    </row>
    <row r="37" spans="2:10" ht="13.5" thickBot="1" x14ac:dyDescent="0.25">
      <c r="B37" s="77"/>
      <c r="C37" s="53" t="s">
        <v>31</v>
      </c>
      <c r="D37" s="54"/>
      <c r="E37" s="27">
        <v>4550</v>
      </c>
      <c r="F37" s="27">
        <v>5436</v>
      </c>
      <c r="G37" s="27">
        <v>0</v>
      </c>
      <c r="H37" s="27">
        <v>39</v>
      </c>
      <c r="I37" s="28">
        <f t="shared" si="0"/>
        <v>10025</v>
      </c>
      <c r="J37" s="82"/>
    </row>
    <row r="38" spans="2:10" ht="13.5" thickBot="1" x14ac:dyDescent="0.25">
      <c r="B38" s="72" t="s">
        <v>32</v>
      </c>
      <c r="C38" s="55" t="s">
        <v>33</v>
      </c>
      <c r="D38" s="56"/>
      <c r="E38" s="29">
        <v>10547</v>
      </c>
      <c r="F38" s="29">
        <v>12455</v>
      </c>
      <c r="G38" s="29">
        <v>0</v>
      </c>
      <c r="H38" s="29">
        <v>102</v>
      </c>
      <c r="I38" s="30">
        <f t="shared" si="0"/>
        <v>23104</v>
      </c>
      <c r="J38" s="70">
        <f>SUM(I38:I42)</f>
        <v>93212</v>
      </c>
    </row>
    <row r="39" spans="2:10" ht="13.5" thickBot="1" x14ac:dyDescent="0.25">
      <c r="B39" s="73"/>
      <c r="C39" s="55" t="s">
        <v>34</v>
      </c>
      <c r="D39" s="56"/>
      <c r="E39" s="29">
        <v>10061</v>
      </c>
      <c r="F39" s="29">
        <v>11586</v>
      </c>
      <c r="G39" s="29">
        <v>0</v>
      </c>
      <c r="H39" s="29">
        <v>114</v>
      </c>
      <c r="I39" s="30">
        <f t="shared" si="0"/>
        <v>21761</v>
      </c>
      <c r="J39" s="70"/>
    </row>
    <row r="40" spans="2:10" ht="13.5" thickBot="1" x14ac:dyDescent="0.25">
      <c r="B40" s="73"/>
      <c r="C40" s="55" t="s">
        <v>35</v>
      </c>
      <c r="D40" s="56"/>
      <c r="E40" s="29">
        <v>5758</v>
      </c>
      <c r="F40" s="29">
        <v>6473</v>
      </c>
      <c r="G40" s="29">
        <v>0</v>
      </c>
      <c r="H40" s="29">
        <v>41</v>
      </c>
      <c r="I40" s="30">
        <f t="shared" si="0"/>
        <v>12272</v>
      </c>
      <c r="J40" s="70"/>
    </row>
    <row r="41" spans="2:10" ht="13.5" thickBot="1" x14ac:dyDescent="0.25">
      <c r="B41" s="73"/>
      <c r="C41" s="55" t="s">
        <v>36</v>
      </c>
      <c r="D41" s="56"/>
      <c r="E41" s="29">
        <v>3582</v>
      </c>
      <c r="F41" s="29">
        <v>3240</v>
      </c>
      <c r="G41" s="29">
        <v>1</v>
      </c>
      <c r="H41" s="29">
        <v>23</v>
      </c>
      <c r="I41" s="30">
        <f t="shared" si="0"/>
        <v>6846</v>
      </c>
      <c r="J41" s="70"/>
    </row>
    <row r="42" spans="2:10" ht="13.5" thickBot="1" x14ac:dyDescent="0.25">
      <c r="B42" s="74"/>
      <c r="C42" s="55" t="s">
        <v>37</v>
      </c>
      <c r="D42" s="56"/>
      <c r="E42" s="29">
        <v>14123</v>
      </c>
      <c r="F42" s="29">
        <v>14952</v>
      </c>
      <c r="G42" s="29">
        <v>2</v>
      </c>
      <c r="H42" s="29">
        <v>152</v>
      </c>
      <c r="I42" s="30">
        <f t="shared" si="0"/>
        <v>29229</v>
      </c>
      <c r="J42" s="70"/>
    </row>
    <row r="43" spans="2:10" ht="13.5" thickBot="1" x14ac:dyDescent="0.25">
      <c r="B43" s="76" t="s">
        <v>38</v>
      </c>
      <c r="C43" s="53" t="s">
        <v>39</v>
      </c>
      <c r="D43" s="54"/>
      <c r="E43" s="27">
        <v>46008</v>
      </c>
      <c r="F43" s="27">
        <v>45720</v>
      </c>
      <c r="G43" s="27">
        <v>9</v>
      </c>
      <c r="H43" s="27">
        <v>75</v>
      </c>
      <c r="I43" s="28">
        <f t="shared" si="0"/>
        <v>91812</v>
      </c>
      <c r="J43" s="78">
        <f>SUM(I43:I46)</f>
        <v>130215</v>
      </c>
    </row>
    <row r="44" spans="2:10" ht="13.5" thickBot="1" x14ac:dyDescent="0.25">
      <c r="B44" s="80"/>
      <c r="C44" s="53" t="s">
        <v>40</v>
      </c>
      <c r="D44" s="54"/>
      <c r="E44" s="27">
        <v>5445</v>
      </c>
      <c r="F44" s="27">
        <v>6179</v>
      </c>
      <c r="G44" s="27">
        <v>0</v>
      </c>
      <c r="H44" s="27">
        <v>11</v>
      </c>
      <c r="I44" s="28">
        <f t="shared" si="0"/>
        <v>11635</v>
      </c>
      <c r="J44" s="78"/>
    </row>
    <row r="45" spans="2:10" ht="13.5" thickBot="1" x14ac:dyDescent="0.25">
      <c r="B45" s="80"/>
      <c r="C45" s="53" t="s">
        <v>41</v>
      </c>
      <c r="D45" s="54"/>
      <c r="E45" s="27">
        <v>3516</v>
      </c>
      <c r="F45" s="27">
        <v>4200</v>
      </c>
      <c r="G45" s="27">
        <v>0</v>
      </c>
      <c r="H45" s="27">
        <v>6</v>
      </c>
      <c r="I45" s="28">
        <f t="shared" si="0"/>
        <v>7722</v>
      </c>
      <c r="J45" s="78"/>
    </row>
    <row r="46" spans="2:10" ht="13.5" thickBot="1" x14ac:dyDescent="0.25">
      <c r="B46" s="77"/>
      <c r="C46" s="53" t="s">
        <v>42</v>
      </c>
      <c r="D46" s="54"/>
      <c r="E46" s="27">
        <v>8648</v>
      </c>
      <c r="F46" s="27">
        <v>10387</v>
      </c>
      <c r="G46" s="27">
        <v>1</v>
      </c>
      <c r="H46" s="27">
        <v>10</v>
      </c>
      <c r="I46" s="28">
        <f t="shared" si="0"/>
        <v>19046</v>
      </c>
      <c r="J46" s="78"/>
    </row>
    <row r="47" spans="2:10" ht="13.5" thickBot="1" x14ac:dyDescent="0.25">
      <c r="B47" s="72" t="s">
        <v>43</v>
      </c>
      <c r="C47" s="55" t="s">
        <v>44</v>
      </c>
      <c r="D47" s="56"/>
      <c r="E47" s="29">
        <v>32158</v>
      </c>
      <c r="F47" s="29">
        <v>40850</v>
      </c>
      <c r="G47" s="29">
        <v>70</v>
      </c>
      <c r="H47" s="29">
        <v>327</v>
      </c>
      <c r="I47" s="30">
        <f t="shared" si="0"/>
        <v>73405</v>
      </c>
      <c r="J47" s="70">
        <f>SUM(I47:I49)</f>
        <v>189267</v>
      </c>
    </row>
    <row r="48" spans="2:10" ht="13.5" thickBot="1" x14ac:dyDescent="0.25">
      <c r="B48" s="73"/>
      <c r="C48" s="55" t="s">
        <v>45</v>
      </c>
      <c r="D48" s="56"/>
      <c r="E48" s="29">
        <v>8284</v>
      </c>
      <c r="F48" s="29">
        <v>10313</v>
      </c>
      <c r="G48" s="29">
        <v>7</v>
      </c>
      <c r="H48" s="29">
        <v>74</v>
      </c>
      <c r="I48" s="30">
        <f t="shared" si="0"/>
        <v>18678</v>
      </c>
      <c r="J48" s="71"/>
    </row>
    <row r="49" spans="2:10" ht="13.5" thickBot="1" x14ac:dyDescent="0.25">
      <c r="B49" s="74"/>
      <c r="C49" s="55" t="s">
        <v>46</v>
      </c>
      <c r="D49" s="56"/>
      <c r="E49" s="29">
        <v>43492</v>
      </c>
      <c r="F49" s="29">
        <v>53321</v>
      </c>
      <c r="G49" s="29">
        <v>23</v>
      </c>
      <c r="H49" s="29">
        <v>348</v>
      </c>
      <c r="I49" s="30">
        <f t="shared" si="0"/>
        <v>97184</v>
      </c>
      <c r="J49" s="71"/>
    </row>
    <row r="50" spans="2:10" ht="13.5" thickBot="1" x14ac:dyDescent="0.25">
      <c r="B50" s="76" t="s">
        <v>47</v>
      </c>
      <c r="C50" s="53" t="s">
        <v>48</v>
      </c>
      <c r="D50" s="54"/>
      <c r="E50" s="27">
        <v>19487</v>
      </c>
      <c r="F50" s="27">
        <v>21617</v>
      </c>
      <c r="G50" s="27">
        <v>3647</v>
      </c>
      <c r="H50" s="27">
        <v>66</v>
      </c>
      <c r="I50" s="28">
        <f t="shared" si="0"/>
        <v>44817</v>
      </c>
      <c r="J50" s="78">
        <f>SUM(I50:I51)</f>
        <v>69608</v>
      </c>
    </row>
    <row r="51" spans="2:10" ht="13.5" thickBot="1" x14ac:dyDescent="0.25">
      <c r="B51" s="77"/>
      <c r="C51" s="53" t="s">
        <v>49</v>
      </c>
      <c r="D51" s="54"/>
      <c r="E51" s="27">
        <v>11303</v>
      </c>
      <c r="F51" s="27">
        <v>12150</v>
      </c>
      <c r="G51" s="27">
        <v>1241</v>
      </c>
      <c r="H51" s="27">
        <v>97</v>
      </c>
      <c r="I51" s="28">
        <f t="shared" si="0"/>
        <v>24791</v>
      </c>
      <c r="J51" s="79"/>
    </row>
    <row r="52" spans="2:10" ht="13.5" thickBot="1" x14ac:dyDescent="0.25">
      <c r="B52" s="72" t="s">
        <v>50</v>
      </c>
      <c r="C52" s="55" t="s">
        <v>51</v>
      </c>
      <c r="D52" s="56"/>
      <c r="E52" s="29">
        <v>14615</v>
      </c>
      <c r="F52" s="29">
        <v>17512</v>
      </c>
      <c r="G52" s="29">
        <v>1209</v>
      </c>
      <c r="H52" s="29">
        <v>155</v>
      </c>
      <c r="I52" s="30">
        <f t="shared" si="0"/>
        <v>33491</v>
      </c>
      <c r="J52" s="70">
        <f>SUM(I52:I55)</f>
        <v>84365</v>
      </c>
    </row>
    <row r="53" spans="2:10" ht="13.5" thickBot="1" x14ac:dyDescent="0.25">
      <c r="B53" s="73"/>
      <c r="C53" s="55" t="s">
        <v>52</v>
      </c>
      <c r="D53" s="56"/>
      <c r="E53" s="29">
        <v>4607</v>
      </c>
      <c r="F53" s="29">
        <v>5869</v>
      </c>
      <c r="G53" s="29">
        <v>424</v>
      </c>
      <c r="H53" s="29">
        <v>48</v>
      </c>
      <c r="I53" s="30">
        <f t="shared" si="0"/>
        <v>10948</v>
      </c>
      <c r="J53" s="70"/>
    </row>
    <row r="54" spans="2:10" ht="13.5" thickBot="1" x14ac:dyDescent="0.25">
      <c r="B54" s="73"/>
      <c r="C54" s="55" t="s">
        <v>53</v>
      </c>
      <c r="D54" s="56"/>
      <c r="E54" s="29">
        <v>5275</v>
      </c>
      <c r="F54" s="29">
        <v>6940</v>
      </c>
      <c r="G54" s="29">
        <v>290</v>
      </c>
      <c r="H54" s="29">
        <v>54</v>
      </c>
      <c r="I54" s="30">
        <f t="shared" si="0"/>
        <v>12559</v>
      </c>
      <c r="J54" s="70"/>
    </row>
    <row r="55" spans="2:10" ht="13.5" thickBot="1" x14ac:dyDescent="0.25">
      <c r="B55" s="74"/>
      <c r="C55" s="55" t="s">
        <v>54</v>
      </c>
      <c r="D55" s="56"/>
      <c r="E55" s="29">
        <v>11609</v>
      </c>
      <c r="F55" s="29">
        <v>14440</v>
      </c>
      <c r="G55" s="29">
        <v>1191</v>
      </c>
      <c r="H55" s="29">
        <v>127</v>
      </c>
      <c r="I55" s="30">
        <f t="shared" si="0"/>
        <v>27367</v>
      </c>
      <c r="J55" s="70"/>
    </row>
    <row r="56" spans="2:10" ht="27.75" thickBot="1" x14ac:dyDescent="0.25">
      <c r="B56" s="31" t="s">
        <v>55</v>
      </c>
      <c r="C56" s="53" t="s">
        <v>56</v>
      </c>
      <c r="D56" s="54"/>
      <c r="E56" s="27">
        <v>84196</v>
      </c>
      <c r="F56" s="27">
        <v>67127</v>
      </c>
      <c r="G56" s="27">
        <v>46</v>
      </c>
      <c r="H56" s="27">
        <v>837</v>
      </c>
      <c r="I56" s="28">
        <f t="shared" si="0"/>
        <v>152206</v>
      </c>
      <c r="J56" s="36">
        <f>I56</f>
        <v>152206</v>
      </c>
    </row>
    <row r="57" spans="2:10" ht="18.75" thickBot="1" x14ac:dyDescent="0.25">
      <c r="B57" s="35" t="s">
        <v>57</v>
      </c>
      <c r="C57" s="55" t="s">
        <v>58</v>
      </c>
      <c r="D57" s="56"/>
      <c r="E57" s="29">
        <v>27902</v>
      </c>
      <c r="F57" s="29">
        <v>28971</v>
      </c>
      <c r="G57" s="29">
        <v>35</v>
      </c>
      <c r="H57" s="29">
        <v>150</v>
      </c>
      <c r="I57" s="30">
        <f t="shared" si="0"/>
        <v>57058</v>
      </c>
      <c r="J57" s="34">
        <f>I57</f>
        <v>57058</v>
      </c>
    </row>
    <row r="58" spans="2:10" ht="27.75" thickBot="1" x14ac:dyDescent="0.25">
      <c r="B58" s="31" t="s">
        <v>59</v>
      </c>
      <c r="C58" s="53" t="s">
        <v>60</v>
      </c>
      <c r="D58" s="54"/>
      <c r="E58" s="27">
        <v>10487</v>
      </c>
      <c r="F58" s="27">
        <v>8820</v>
      </c>
      <c r="G58" s="27">
        <v>4</v>
      </c>
      <c r="H58" s="27">
        <v>132</v>
      </c>
      <c r="I58" s="28">
        <f t="shared" si="0"/>
        <v>19443</v>
      </c>
      <c r="J58" s="36">
        <f>I58</f>
        <v>19443</v>
      </c>
    </row>
    <row r="59" spans="2:10" ht="13.5" thickBot="1" x14ac:dyDescent="0.25">
      <c r="B59" s="75" t="s">
        <v>61</v>
      </c>
      <c r="C59" s="55" t="s">
        <v>62</v>
      </c>
      <c r="D59" s="56"/>
      <c r="E59" s="29">
        <v>4897</v>
      </c>
      <c r="F59" s="29">
        <v>3967</v>
      </c>
      <c r="G59" s="29">
        <v>0</v>
      </c>
      <c r="H59" s="29">
        <v>88</v>
      </c>
      <c r="I59" s="30">
        <f t="shared" si="0"/>
        <v>8952</v>
      </c>
      <c r="J59" s="70">
        <f>SUM(I59:I61)</f>
        <v>55581</v>
      </c>
    </row>
    <row r="60" spans="2:10" ht="13.5" thickBot="1" x14ac:dyDescent="0.25">
      <c r="B60" s="73"/>
      <c r="C60" s="55" t="s">
        <v>63</v>
      </c>
      <c r="D60" s="56"/>
      <c r="E60" s="29">
        <v>13178</v>
      </c>
      <c r="F60" s="29">
        <v>17396</v>
      </c>
      <c r="G60" s="29">
        <v>1</v>
      </c>
      <c r="H60" s="29">
        <v>175</v>
      </c>
      <c r="I60" s="30">
        <f t="shared" si="0"/>
        <v>30750</v>
      </c>
      <c r="J60" s="71"/>
    </row>
    <row r="61" spans="2:10" ht="13.5" thickBot="1" x14ac:dyDescent="0.25">
      <c r="B61" s="74"/>
      <c r="C61" s="55" t="s">
        <v>64</v>
      </c>
      <c r="D61" s="56"/>
      <c r="E61" s="29">
        <v>10376</v>
      </c>
      <c r="F61" s="29">
        <v>5358</v>
      </c>
      <c r="G61" s="29">
        <v>2</v>
      </c>
      <c r="H61" s="29">
        <v>143</v>
      </c>
      <c r="I61" s="30">
        <f t="shared" si="0"/>
        <v>15879</v>
      </c>
      <c r="J61" s="71"/>
    </row>
    <row r="62" spans="2:10" ht="13.5" thickBot="1" x14ac:dyDescent="0.25">
      <c r="B62" s="31" t="s">
        <v>65</v>
      </c>
      <c r="C62" s="53" t="s">
        <v>65</v>
      </c>
      <c r="D62" s="54"/>
      <c r="E62" s="27">
        <v>5313</v>
      </c>
      <c r="F62" s="27">
        <v>6555</v>
      </c>
      <c r="G62" s="27">
        <v>2</v>
      </c>
      <c r="H62" s="27">
        <v>75</v>
      </c>
      <c r="I62" s="28">
        <f t="shared" si="0"/>
        <v>11945</v>
      </c>
      <c r="J62" s="36">
        <f>I62</f>
        <v>11945</v>
      </c>
    </row>
    <row r="63" spans="2:10" ht="13.5" thickBot="1" x14ac:dyDescent="0.25">
      <c r="B63" s="35" t="s">
        <v>66</v>
      </c>
      <c r="C63" s="55" t="s">
        <v>66</v>
      </c>
      <c r="D63" s="56"/>
      <c r="E63" s="29">
        <v>215</v>
      </c>
      <c r="F63" s="29">
        <v>112</v>
      </c>
      <c r="G63" s="29">
        <v>0</v>
      </c>
      <c r="H63" s="29">
        <v>0</v>
      </c>
      <c r="I63" s="30">
        <f t="shared" si="0"/>
        <v>327</v>
      </c>
      <c r="J63" s="34">
        <f>I63</f>
        <v>327</v>
      </c>
    </row>
    <row r="64" spans="2:10" ht="13.5" thickBot="1" x14ac:dyDescent="0.25">
      <c r="B64" s="37" t="s">
        <v>67</v>
      </c>
      <c r="C64" s="57" t="s">
        <v>67</v>
      </c>
      <c r="D64" s="58"/>
      <c r="E64" s="38">
        <v>954</v>
      </c>
      <c r="F64" s="38">
        <v>523</v>
      </c>
      <c r="G64" s="38">
        <v>0</v>
      </c>
      <c r="H64" s="38">
        <v>3</v>
      </c>
      <c r="I64" s="39">
        <f t="shared" si="0"/>
        <v>1480</v>
      </c>
      <c r="J64" s="40">
        <f>I64</f>
        <v>1480</v>
      </c>
    </row>
    <row r="65" spans="2:10" ht="14.25" thickTop="1" thickBot="1" x14ac:dyDescent="0.25">
      <c r="B65" s="59" t="s">
        <v>68</v>
      </c>
      <c r="C65" s="60">
        <f>SUM(E65:J65)</f>
        <v>4094316</v>
      </c>
      <c r="D65" s="61"/>
      <c r="E65" s="41">
        <f t="shared" ref="E65:J65" si="1">SUM(E13:E64)</f>
        <v>637830</v>
      </c>
      <c r="F65" s="42">
        <f t="shared" si="1"/>
        <v>713795</v>
      </c>
      <c r="G65" s="42">
        <f t="shared" si="1"/>
        <v>8636</v>
      </c>
      <c r="H65" s="42">
        <f t="shared" si="1"/>
        <v>4511</v>
      </c>
      <c r="I65" s="43">
        <f t="shared" si="1"/>
        <v>1364772</v>
      </c>
      <c r="J65" s="44">
        <f t="shared" si="1"/>
        <v>1364772</v>
      </c>
    </row>
    <row r="66" spans="2:10" ht="14.25" thickTop="1" thickBot="1" x14ac:dyDescent="0.25">
      <c r="B66" s="59" t="s">
        <v>73</v>
      </c>
      <c r="C66" s="60"/>
      <c r="D66" s="61"/>
      <c r="E66" s="45">
        <f t="shared" ref="E66:J66" si="2">E65/$I$65</f>
        <v>0.46735278859765589</v>
      </c>
      <c r="F66" s="45">
        <f t="shared" si="2"/>
        <v>0.52301410052375052</v>
      </c>
      <c r="G66" s="45">
        <f t="shared" si="2"/>
        <v>6.3277968774271449E-3</v>
      </c>
      <c r="H66" s="45">
        <f t="shared" si="2"/>
        <v>3.305314001166495E-3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7">
    <mergeCell ref="B7:B12"/>
    <mergeCell ref="C7:D12"/>
    <mergeCell ref="E7:J9"/>
    <mergeCell ref="E10:E12"/>
    <mergeCell ref="F10:F12"/>
    <mergeCell ref="G10:G12"/>
    <mergeCell ref="H10:H12"/>
    <mergeCell ref="I10:I12"/>
    <mergeCell ref="J10:J12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C35:D35"/>
    <mergeCell ref="C36:D36"/>
    <mergeCell ref="C25:D25"/>
    <mergeCell ref="B26:B27"/>
    <mergeCell ref="C26:D26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4:C4"/>
    <mergeCell ref="E4:J4"/>
    <mergeCell ref="B3:J3"/>
    <mergeCell ref="B5:J5"/>
    <mergeCell ref="C62:D62"/>
    <mergeCell ref="C63:D63"/>
    <mergeCell ref="C64:D64"/>
    <mergeCell ref="B65:D65"/>
    <mergeCell ref="B66:D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51"/>
      <c r="C2" s="51"/>
      <c r="D2" s="1"/>
      <c r="E2" s="167"/>
      <c r="F2" s="167"/>
      <c r="G2" s="167"/>
      <c r="H2" s="167"/>
      <c r="I2" s="167"/>
      <c r="J2" s="167"/>
      <c r="K2" s="52"/>
      <c r="L2" s="52"/>
      <c r="M2" s="52"/>
      <c r="N2" s="52"/>
    </row>
    <row r="3" spans="2:14" ht="15.75" thickBot="1" x14ac:dyDescent="0.3">
      <c r="B3" s="62" t="s">
        <v>69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2:14" ht="15.75" thickBot="1" x14ac:dyDescent="0.3">
      <c r="B4" s="49"/>
      <c r="C4" s="49"/>
      <c r="D4" s="7"/>
      <c r="E4" s="50"/>
      <c r="F4" s="50"/>
      <c r="G4" s="50"/>
      <c r="H4" s="50"/>
      <c r="I4" s="50"/>
      <c r="J4" s="50"/>
      <c r="K4" s="49"/>
      <c r="L4" s="49"/>
      <c r="M4" s="49"/>
      <c r="N4" s="49"/>
    </row>
    <row r="5" spans="2:14" ht="15.75" customHeight="1" thickBot="1" x14ac:dyDescent="0.3">
      <c r="B5" s="67" t="s">
        <v>74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2:14" ht="15.75" thickBot="1" x14ac:dyDescent="0.3"/>
    <row r="7" spans="2:14" ht="15.75" customHeight="1" thickTop="1" x14ac:dyDescent="0.25">
      <c r="B7" s="87" t="s">
        <v>75</v>
      </c>
      <c r="C7" s="90" t="s">
        <v>76</v>
      </c>
      <c r="D7" s="91"/>
      <c r="E7" s="152" t="s">
        <v>70</v>
      </c>
      <c r="F7" s="153"/>
      <c r="G7" s="153"/>
      <c r="H7" s="153"/>
      <c r="I7" s="153"/>
      <c r="J7" s="153"/>
      <c r="K7" s="153"/>
      <c r="L7" s="153"/>
      <c r="M7" s="153"/>
      <c r="N7" s="154"/>
    </row>
    <row r="8" spans="2:14" x14ac:dyDescent="0.25">
      <c r="B8" s="88"/>
      <c r="C8" s="92"/>
      <c r="D8" s="93"/>
      <c r="E8" s="155"/>
      <c r="F8" s="156"/>
      <c r="G8" s="156"/>
      <c r="H8" s="156"/>
      <c r="I8" s="156"/>
      <c r="J8" s="156"/>
      <c r="K8" s="156"/>
      <c r="L8" s="156"/>
      <c r="M8" s="156"/>
      <c r="N8" s="157"/>
    </row>
    <row r="9" spans="2:14" x14ac:dyDescent="0.25">
      <c r="B9" s="88"/>
      <c r="C9" s="92"/>
      <c r="D9" s="93"/>
      <c r="E9" s="155"/>
      <c r="F9" s="156"/>
      <c r="G9" s="156"/>
      <c r="H9" s="156"/>
      <c r="I9" s="156"/>
      <c r="J9" s="156"/>
      <c r="K9" s="156"/>
      <c r="L9" s="156"/>
      <c r="M9" s="156"/>
      <c r="N9" s="157"/>
    </row>
    <row r="10" spans="2:14" ht="15.75" thickBot="1" x14ac:dyDescent="0.3">
      <c r="B10" s="88"/>
      <c r="C10" s="92"/>
      <c r="D10" s="93"/>
      <c r="E10" s="158"/>
      <c r="F10" s="159"/>
      <c r="G10" s="159"/>
      <c r="H10" s="159"/>
      <c r="I10" s="159"/>
      <c r="J10" s="159"/>
      <c r="K10" s="159"/>
      <c r="L10" s="159"/>
      <c r="M10" s="159"/>
      <c r="N10" s="160"/>
    </row>
    <row r="11" spans="2:14" ht="25.5" customHeight="1" x14ac:dyDescent="0.25">
      <c r="B11" s="88"/>
      <c r="C11" s="92"/>
      <c r="D11" s="93"/>
      <c r="E11" s="161" t="s">
        <v>82</v>
      </c>
      <c r="F11" s="148"/>
      <c r="G11" s="148" t="s">
        <v>81</v>
      </c>
      <c r="H11" s="148"/>
      <c r="I11" s="148" t="s">
        <v>83</v>
      </c>
      <c r="J11" s="148"/>
      <c r="K11" s="148" t="s">
        <v>84</v>
      </c>
      <c r="L11" s="148" t="s">
        <v>86</v>
      </c>
      <c r="M11" s="148" t="s">
        <v>72</v>
      </c>
      <c r="N11" s="150" t="s">
        <v>71</v>
      </c>
    </row>
    <row r="12" spans="2:14" ht="15.75" thickBot="1" x14ac:dyDescent="0.3">
      <c r="B12" s="89"/>
      <c r="C12" s="94"/>
      <c r="D12" s="95"/>
      <c r="E12" s="162"/>
      <c r="F12" s="149"/>
      <c r="G12" s="149" t="s">
        <v>0</v>
      </c>
      <c r="H12" s="149" t="s">
        <v>1</v>
      </c>
      <c r="I12" s="149" t="s">
        <v>0</v>
      </c>
      <c r="J12" s="149" t="s">
        <v>1</v>
      </c>
      <c r="K12" s="149"/>
      <c r="L12" s="149"/>
      <c r="M12" s="149"/>
      <c r="N12" s="151"/>
    </row>
    <row r="13" spans="2:14" ht="15.6" customHeight="1" thickBot="1" x14ac:dyDescent="0.3">
      <c r="B13" s="142" t="s">
        <v>2</v>
      </c>
      <c r="C13" s="134" t="s">
        <v>3</v>
      </c>
      <c r="D13" s="135"/>
      <c r="E13" s="136">
        <v>11763</v>
      </c>
      <c r="F13" s="137"/>
      <c r="G13" s="137">
        <v>5269</v>
      </c>
      <c r="H13" s="137"/>
      <c r="I13" s="137">
        <v>1270</v>
      </c>
      <c r="J13" s="137"/>
      <c r="K13" s="8">
        <v>79</v>
      </c>
      <c r="L13" s="8">
        <v>7</v>
      </c>
      <c r="M13" s="20">
        <f t="shared" ref="M13:M44" si="0">SUM(E13:L13)</f>
        <v>18388</v>
      </c>
      <c r="N13" s="146">
        <f>SUM(M13:M20)</f>
        <v>263873</v>
      </c>
    </row>
    <row r="14" spans="2:14" ht="15.75" thickBot="1" x14ac:dyDescent="0.3">
      <c r="B14" s="141"/>
      <c r="C14" s="134" t="s">
        <v>4</v>
      </c>
      <c r="D14" s="135"/>
      <c r="E14" s="136">
        <v>26390</v>
      </c>
      <c r="F14" s="137"/>
      <c r="G14" s="137">
        <v>8235</v>
      </c>
      <c r="H14" s="137"/>
      <c r="I14" s="137">
        <v>1770</v>
      </c>
      <c r="J14" s="137"/>
      <c r="K14" s="8">
        <v>323</v>
      </c>
      <c r="L14" s="8">
        <v>6</v>
      </c>
      <c r="M14" s="20">
        <f t="shared" si="0"/>
        <v>36724</v>
      </c>
      <c r="N14" s="147"/>
    </row>
    <row r="15" spans="2:14" ht="15.75" thickBot="1" x14ac:dyDescent="0.3">
      <c r="B15" s="141"/>
      <c r="C15" s="134" t="s">
        <v>5</v>
      </c>
      <c r="D15" s="135"/>
      <c r="E15" s="136">
        <v>18940</v>
      </c>
      <c r="F15" s="137"/>
      <c r="G15" s="137">
        <v>5625</v>
      </c>
      <c r="H15" s="137"/>
      <c r="I15" s="137">
        <v>2302</v>
      </c>
      <c r="J15" s="137"/>
      <c r="K15" s="8">
        <v>182</v>
      </c>
      <c r="L15" s="8">
        <v>6</v>
      </c>
      <c r="M15" s="20">
        <f t="shared" si="0"/>
        <v>27055</v>
      </c>
      <c r="N15" s="147"/>
    </row>
    <row r="16" spans="2:14" ht="15.75" thickBot="1" x14ac:dyDescent="0.3">
      <c r="B16" s="141"/>
      <c r="C16" s="134" t="s">
        <v>6</v>
      </c>
      <c r="D16" s="135"/>
      <c r="E16" s="136">
        <v>21962</v>
      </c>
      <c r="F16" s="137"/>
      <c r="G16" s="137">
        <v>7058</v>
      </c>
      <c r="H16" s="137"/>
      <c r="I16" s="137">
        <v>2989</v>
      </c>
      <c r="J16" s="137"/>
      <c r="K16" s="8">
        <v>186</v>
      </c>
      <c r="L16" s="8">
        <v>18</v>
      </c>
      <c r="M16" s="20">
        <f t="shared" si="0"/>
        <v>32213</v>
      </c>
      <c r="N16" s="147"/>
    </row>
    <row r="17" spans="2:14" ht="15.75" thickBot="1" x14ac:dyDescent="0.3">
      <c r="B17" s="141"/>
      <c r="C17" s="134" t="s">
        <v>7</v>
      </c>
      <c r="D17" s="135"/>
      <c r="E17" s="136">
        <v>11007</v>
      </c>
      <c r="F17" s="137"/>
      <c r="G17" s="137">
        <v>3189</v>
      </c>
      <c r="H17" s="137"/>
      <c r="I17" s="137">
        <v>976</v>
      </c>
      <c r="J17" s="137"/>
      <c r="K17" s="8">
        <v>72</v>
      </c>
      <c r="L17" s="8">
        <v>8</v>
      </c>
      <c r="M17" s="20">
        <f t="shared" si="0"/>
        <v>15252</v>
      </c>
      <c r="N17" s="147"/>
    </row>
    <row r="18" spans="2:14" ht="15.75" thickBot="1" x14ac:dyDescent="0.3">
      <c r="B18" s="141"/>
      <c r="C18" s="134" t="s">
        <v>8</v>
      </c>
      <c r="D18" s="135"/>
      <c r="E18" s="136">
        <v>23599</v>
      </c>
      <c r="F18" s="137"/>
      <c r="G18" s="137">
        <v>5401</v>
      </c>
      <c r="H18" s="137"/>
      <c r="I18" s="137">
        <v>2649</v>
      </c>
      <c r="J18" s="137"/>
      <c r="K18" s="8">
        <v>100</v>
      </c>
      <c r="L18" s="8">
        <v>14</v>
      </c>
      <c r="M18" s="20">
        <f t="shared" si="0"/>
        <v>31763</v>
      </c>
      <c r="N18" s="147"/>
    </row>
    <row r="19" spans="2:14" ht="15.75" thickBot="1" x14ac:dyDescent="0.3">
      <c r="B19" s="141"/>
      <c r="C19" s="134" t="s">
        <v>9</v>
      </c>
      <c r="D19" s="135"/>
      <c r="E19" s="136">
        <v>28045</v>
      </c>
      <c r="F19" s="137"/>
      <c r="G19" s="137">
        <v>9672</v>
      </c>
      <c r="H19" s="137"/>
      <c r="I19" s="137">
        <v>1806</v>
      </c>
      <c r="J19" s="137"/>
      <c r="K19" s="8">
        <v>294</v>
      </c>
      <c r="L19" s="8">
        <v>14</v>
      </c>
      <c r="M19" s="20">
        <f t="shared" si="0"/>
        <v>39831</v>
      </c>
      <c r="N19" s="147"/>
    </row>
    <row r="20" spans="2:14" ht="15.75" thickBot="1" x14ac:dyDescent="0.3">
      <c r="B20" s="140"/>
      <c r="C20" s="134" t="s">
        <v>10</v>
      </c>
      <c r="D20" s="135"/>
      <c r="E20" s="136">
        <v>42180</v>
      </c>
      <c r="F20" s="137"/>
      <c r="G20" s="137">
        <v>16236</v>
      </c>
      <c r="H20" s="137"/>
      <c r="I20" s="137">
        <v>3756</v>
      </c>
      <c r="J20" s="137"/>
      <c r="K20" s="8">
        <v>461</v>
      </c>
      <c r="L20" s="8">
        <v>14</v>
      </c>
      <c r="M20" s="20">
        <f t="shared" si="0"/>
        <v>62647</v>
      </c>
      <c r="N20" s="147"/>
    </row>
    <row r="21" spans="2:14" ht="15.75" thickBot="1" x14ac:dyDescent="0.3">
      <c r="B21" s="143" t="s">
        <v>11</v>
      </c>
      <c r="C21" s="123" t="s">
        <v>12</v>
      </c>
      <c r="D21" s="124"/>
      <c r="E21" s="125">
        <v>3429</v>
      </c>
      <c r="F21" s="126"/>
      <c r="G21" s="126">
        <v>1652</v>
      </c>
      <c r="H21" s="126"/>
      <c r="I21" s="126">
        <v>314</v>
      </c>
      <c r="J21" s="126"/>
      <c r="K21" s="9">
        <v>10</v>
      </c>
      <c r="L21" s="9">
        <v>2</v>
      </c>
      <c r="M21" s="21">
        <f t="shared" si="0"/>
        <v>5407</v>
      </c>
      <c r="N21" s="163">
        <f>SUM(M21:M23)</f>
        <v>35157</v>
      </c>
    </row>
    <row r="22" spans="2:14" ht="15.75" thickBot="1" x14ac:dyDescent="0.3">
      <c r="B22" s="144"/>
      <c r="C22" s="123" t="s">
        <v>13</v>
      </c>
      <c r="D22" s="124"/>
      <c r="E22" s="125">
        <v>2499</v>
      </c>
      <c r="F22" s="126"/>
      <c r="G22" s="126">
        <v>1137</v>
      </c>
      <c r="H22" s="126"/>
      <c r="I22" s="126">
        <v>387</v>
      </c>
      <c r="J22" s="126"/>
      <c r="K22" s="9">
        <v>17</v>
      </c>
      <c r="L22" s="9">
        <v>2</v>
      </c>
      <c r="M22" s="21">
        <f t="shared" si="0"/>
        <v>4042</v>
      </c>
      <c r="N22" s="164"/>
    </row>
    <row r="23" spans="2:14" ht="15.75" thickBot="1" x14ac:dyDescent="0.3">
      <c r="B23" s="145"/>
      <c r="C23" s="123" t="s">
        <v>14</v>
      </c>
      <c r="D23" s="124"/>
      <c r="E23" s="125">
        <v>16356</v>
      </c>
      <c r="F23" s="126"/>
      <c r="G23" s="126">
        <v>7624</v>
      </c>
      <c r="H23" s="126"/>
      <c r="I23" s="126">
        <v>1509</v>
      </c>
      <c r="J23" s="126"/>
      <c r="K23" s="9">
        <v>201</v>
      </c>
      <c r="L23" s="9">
        <v>18</v>
      </c>
      <c r="M23" s="21">
        <f t="shared" si="0"/>
        <v>25708</v>
      </c>
      <c r="N23" s="164"/>
    </row>
    <row r="24" spans="2:14" ht="18.75" thickBot="1" x14ac:dyDescent="0.3">
      <c r="B24" s="3" t="s">
        <v>15</v>
      </c>
      <c r="C24" s="134" t="s">
        <v>16</v>
      </c>
      <c r="D24" s="135"/>
      <c r="E24" s="136">
        <v>26771</v>
      </c>
      <c r="F24" s="137"/>
      <c r="G24" s="137">
        <v>5045</v>
      </c>
      <c r="H24" s="137"/>
      <c r="I24" s="137">
        <v>2476</v>
      </c>
      <c r="J24" s="137"/>
      <c r="K24" s="8">
        <v>551</v>
      </c>
      <c r="L24" s="8">
        <v>295</v>
      </c>
      <c r="M24" s="20">
        <f t="shared" si="0"/>
        <v>35138</v>
      </c>
      <c r="N24" s="13">
        <f>M24</f>
        <v>35138</v>
      </c>
    </row>
    <row r="25" spans="2:14" ht="15.75" customHeight="1" thickBot="1" x14ac:dyDescent="0.3">
      <c r="B25" s="4" t="s">
        <v>17</v>
      </c>
      <c r="C25" s="123" t="s">
        <v>17</v>
      </c>
      <c r="D25" s="124"/>
      <c r="E25" s="125">
        <v>8152</v>
      </c>
      <c r="F25" s="126"/>
      <c r="G25" s="126">
        <v>6876</v>
      </c>
      <c r="H25" s="126"/>
      <c r="I25" s="126">
        <v>790</v>
      </c>
      <c r="J25" s="126"/>
      <c r="K25" s="9">
        <v>34</v>
      </c>
      <c r="L25" s="9">
        <v>1</v>
      </c>
      <c r="M25" s="21">
        <f t="shared" si="0"/>
        <v>15853</v>
      </c>
      <c r="N25" s="18">
        <f>M25</f>
        <v>15853</v>
      </c>
    </row>
    <row r="26" spans="2:14" ht="15.75" customHeight="1" thickBot="1" x14ac:dyDescent="0.3">
      <c r="B26" s="142" t="s">
        <v>18</v>
      </c>
      <c r="C26" s="134" t="s">
        <v>19</v>
      </c>
      <c r="D26" s="135"/>
      <c r="E26" s="136">
        <v>14297</v>
      </c>
      <c r="F26" s="137"/>
      <c r="G26" s="137">
        <v>3866</v>
      </c>
      <c r="H26" s="137"/>
      <c r="I26" s="137">
        <v>934</v>
      </c>
      <c r="J26" s="137"/>
      <c r="K26" s="8">
        <v>98</v>
      </c>
      <c r="L26" s="8">
        <v>3</v>
      </c>
      <c r="M26" s="20">
        <f t="shared" si="0"/>
        <v>19198</v>
      </c>
      <c r="N26" s="165">
        <f>SUM(M26:M27)</f>
        <v>36464</v>
      </c>
    </row>
    <row r="27" spans="2:14" ht="15.75" customHeight="1" thickBot="1" x14ac:dyDescent="0.3">
      <c r="B27" s="140"/>
      <c r="C27" s="134" t="s">
        <v>20</v>
      </c>
      <c r="D27" s="135"/>
      <c r="E27" s="136">
        <v>13163</v>
      </c>
      <c r="F27" s="137"/>
      <c r="G27" s="137">
        <v>3027</v>
      </c>
      <c r="H27" s="137"/>
      <c r="I27" s="137">
        <v>985</v>
      </c>
      <c r="J27" s="137"/>
      <c r="K27" s="8">
        <v>89</v>
      </c>
      <c r="L27" s="8">
        <v>2</v>
      </c>
      <c r="M27" s="20">
        <f t="shared" si="0"/>
        <v>17266</v>
      </c>
      <c r="N27" s="166"/>
    </row>
    <row r="28" spans="2:14" ht="15.75" thickBot="1" x14ac:dyDescent="0.3">
      <c r="B28" s="5" t="s">
        <v>21</v>
      </c>
      <c r="C28" s="123" t="s">
        <v>21</v>
      </c>
      <c r="D28" s="124"/>
      <c r="E28" s="125">
        <v>10076</v>
      </c>
      <c r="F28" s="126"/>
      <c r="G28" s="126">
        <v>3368</v>
      </c>
      <c r="H28" s="126"/>
      <c r="I28" s="126">
        <v>715</v>
      </c>
      <c r="J28" s="126"/>
      <c r="K28" s="9">
        <v>125</v>
      </c>
      <c r="L28" s="9">
        <v>79</v>
      </c>
      <c r="M28" s="21">
        <f t="shared" si="0"/>
        <v>14363</v>
      </c>
      <c r="N28" s="18">
        <f>M28</f>
        <v>14363</v>
      </c>
    </row>
    <row r="29" spans="2:14" ht="15.75" thickBot="1" x14ac:dyDescent="0.3">
      <c r="B29" s="142" t="s">
        <v>22</v>
      </c>
      <c r="C29" s="134" t="s">
        <v>23</v>
      </c>
      <c r="D29" s="135"/>
      <c r="E29" s="136">
        <v>6680</v>
      </c>
      <c r="F29" s="137"/>
      <c r="G29" s="137">
        <v>1413</v>
      </c>
      <c r="H29" s="137"/>
      <c r="I29" s="137">
        <v>1314</v>
      </c>
      <c r="J29" s="137"/>
      <c r="K29" s="8">
        <v>19</v>
      </c>
      <c r="L29" s="8">
        <v>53</v>
      </c>
      <c r="M29" s="20">
        <f t="shared" si="0"/>
        <v>9479</v>
      </c>
      <c r="N29" s="146">
        <f>SUM(M29:M37)</f>
        <v>99217</v>
      </c>
    </row>
    <row r="30" spans="2:14" ht="15.75" thickBot="1" x14ac:dyDescent="0.3">
      <c r="B30" s="141"/>
      <c r="C30" s="134" t="s">
        <v>24</v>
      </c>
      <c r="D30" s="135"/>
      <c r="E30" s="136">
        <v>8150</v>
      </c>
      <c r="F30" s="137"/>
      <c r="G30" s="137">
        <v>3092</v>
      </c>
      <c r="H30" s="137"/>
      <c r="I30" s="137">
        <v>1018</v>
      </c>
      <c r="J30" s="137"/>
      <c r="K30" s="8">
        <v>7</v>
      </c>
      <c r="L30" s="8">
        <v>72</v>
      </c>
      <c r="M30" s="20">
        <f t="shared" si="0"/>
        <v>12339</v>
      </c>
      <c r="N30" s="146"/>
    </row>
    <row r="31" spans="2:14" ht="15.75" thickBot="1" x14ac:dyDescent="0.3">
      <c r="B31" s="141"/>
      <c r="C31" s="134" t="s">
        <v>25</v>
      </c>
      <c r="D31" s="135"/>
      <c r="E31" s="136">
        <v>12106</v>
      </c>
      <c r="F31" s="137"/>
      <c r="G31" s="137">
        <v>2095</v>
      </c>
      <c r="H31" s="137"/>
      <c r="I31" s="137">
        <v>1349</v>
      </c>
      <c r="J31" s="137"/>
      <c r="K31" s="8">
        <v>78</v>
      </c>
      <c r="L31" s="8">
        <v>96</v>
      </c>
      <c r="M31" s="20">
        <f t="shared" si="0"/>
        <v>15724</v>
      </c>
      <c r="N31" s="146"/>
    </row>
    <row r="32" spans="2:14" ht="15.75" thickBot="1" x14ac:dyDescent="0.3">
      <c r="B32" s="141"/>
      <c r="C32" s="134" t="s">
        <v>26</v>
      </c>
      <c r="D32" s="135"/>
      <c r="E32" s="136">
        <v>5070</v>
      </c>
      <c r="F32" s="137"/>
      <c r="G32" s="137">
        <v>1196</v>
      </c>
      <c r="H32" s="137"/>
      <c r="I32" s="137">
        <v>674</v>
      </c>
      <c r="J32" s="137"/>
      <c r="K32" s="8">
        <v>10</v>
      </c>
      <c r="L32" s="8">
        <v>43</v>
      </c>
      <c r="M32" s="20">
        <f t="shared" si="0"/>
        <v>6993</v>
      </c>
      <c r="N32" s="146"/>
    </row>
    <row r="33" spans="2:14" ht="15.75" thickBot="1" x14ac:dyDescent="0.3">
      <c r="B33" s="141"/>
      <c r="C33" s="134" t="s">
        <v>27</v>
      </c>
      <c r="D33" s="135"/>
      <c r="E33" s="136">
        <v>13775</v>
      </c>
      <c r="F33" s="137"/>
      <c r="G33" s="137">
        <v>1840</v>
      </c>
      <c r="H33" s="137"/>
      <c r="I33" s="137">
        <v>2736</v>
      </c>
      <c r="J33" s="137"/>
      <c r="K33" s="8">
        <v>32</v>
      </c>
      <c r="L33" s="8">
        <v>131</v>
      </c>
      <c r="M33" s="20">
        <f t="shared" si="0"/>
        <v>18514</v>
      </c>
      <c r="N33" s="146"/>
    </row>
    <row r="34" spans="2:14" ht="15.75" thickBot="1" x14ac:dyDescent="0.3">
      <c r="B34" s="141"/>
      <c r="C34" s="134" t="s">
        <v>28</v>
      </c>
      <c r="D34" s="135"/>
      <c r="E34" s="136">
        <v>2898</v>
      </c>
      <c r="F34" s="137"/>
      <c r="G34" s="137">
        <v>1108</v>
      </c>
      <c r="H34" s="137"/>
      <c r="I34" s="137">
        <v>411</v>
      </c>
      <c r="J34" s="137"/>
      <c r="K34" s="8">
        <v>13</v>
      </c>
      <c r="L34" s="8">
        <v>24</v>
      </c>
      <c r="M34" s="20">
        <f t="shared" si="0"/>
        <v>4454</v>
      </c>
      <c r="N34" s="146"/>
    </row>
    <row r="35" spans="2:14" ht="15.75" thickBot="1" x14ac:dyDescent="0.3">
      <c r="B35" s="141"/>
      <c r="C35" s="134" t="s">
        <v>29</v>
      </c>
      <c r="D35" s="135"/>
      <c r="E35" s="136">
        <v>2030</v>
      </c>
      <c r="F35" s="137"/>
      <c r="G35" s="137">
        <v>686</v>
      </c>
      <c r="H35" s="137"/>
      <c r="I35" s="137">
        <v>280</v>
      </c>
      <c r="J35" s="137"/>
      <c r="K35" s="8">
        <v>6</v>
      </c>
      <c r="L35" s="8">
        <v>6</v>
      </c>
      <c r="M35" s="20">
        <f t="shared" si="0"/>
        <v>3008</v>
      </c>
      <c r="N35" s="146"/>
    </row>
    <row r="36" spans="2:14" ht="15.75" thickBot="1" x14ac:dyDescent="0.3">
      <c r="B36" s="141"/>
      <c r="C36" s="134" t="s">
        <v>30</v>
      </c>
      <c r="D36" s="135"/>
      <c r="E36" s="136">
        <v>13093</v>
      </c>
      <c r="F36" s="137"/>
      <c r="G36" s="137">
        <v>3759</v>
      </c>
      <c r="H36" s="137"/>
      <c r="I36" s="137">
        <v>1656</v>
      </c>
      <c r="J36" s="137"/>
      <c r="K36" s="8">
        <v>48</v>
      </c>
      <c r="L36" s="8">
        <v>125</v>
      </c>
      <c r="M36" s="20">
        <f t="shared" si="0"/>
        <v>18681</v>
      </c>
      <c r="N36" s="146"/>
    </row>
    <row r="37" spans="2:14" ht="15.75" thickBot="1" x14ac:dyDescent="0.3">
      <c r="B37" s="140"/>
      <c r="C37" s="134" t="s">
        <v>31</v>
      </c>
      <c r="D37" s="135"/>
      <c r="E37" s="136">
        <v>7426</v>
      </c>
      <c r="F37" s="137"/>
      <c r="G37" s="137">
        <v>686</v>
      </c>
      <c r="H37" s="137"/>
      <c r="I37" s="137">
        <v>1853</v>
      </c>
      <c r="J37" s="137"/>
      <c r="K37" s="8">
        <v>21</v>
      </c>
      <c r="L37" s="8">
        <v>39</v>
      </c>
      <c r="M37" s="20">
        <f t="shared" si="0"/>
        <v>10025</v>
      </c>
      <c r="N37" s="146"/>
    </row>
    <row r="38" spans="2:14" ht="15.75" customHeight="1" thickBot="1" x14ac:dyDescent="0.3">
      <c r="B38" s="138" t="s">
        <v>32</v>
      </c>
      <c r="C38" s="123" t="s">
        <v>33</v>
      </c>
      <c r="D38" s="124"/>
      <c r="E38" s="125">
        <v>15524</v>
      </c>
      <c r="F38" s="126"/>
      <c r="G38" s="126">
        <v>4201</v>
      </c>
      <c r="H38" s="126"/>
      <c r="I38" s="126">
        <v>3250</v>
      </c>
      <c r="J38" s="126"/>
      <c r="K38" s="9">
        <v>27</v>
      </c>
      <c r="L38" s="9">
        <v>102</v>
      </c>
      <c r="M38" s="21">
        <f t="shared" si="0"/>
        <v>23104</v>
      </c>
      <c r="N38" s="163">
        <f>SUM(M38:M42)</f>
        <v>93212</v>
      </c>
    </row>
    <row r="39" spans="2:14" ht="15.75" customHeight="1" thickBot="1" x14ac:dyDescent="0.3">
      <c r="B39" s="132"/>
      <c r="C39" s="123" t="s">
        <v>34</v>
      </c>
      <c r="D39" s="124"/>
      <c r="E39" s="125">
        <v>16108</v>
      </c>
      <c r="F39" s="126"/>
      <c r="G39" s="126">
        <v>3785</v>
      </c>
      <c r="H39" s="126"/>
      <c r="I39" s="126">
        <v>1706</v>
      </c>
      <c r="J39" s="126"/>
      <c r="K39" s="9">
        <v>48</v>
      </c>
      <c r="L39" s="9">
        <v>114</v>
      </c>
      <c r="M39" s="21">
        <f t="shared" si="0"/>
        <v>21761</v>
      </c>
      <c r="N39" s="163"/>
    </row>
    <row r="40" spans="2:14" ht="15.75" thickBot="1" x14ac:dyDescent="0.3">
      <c r="B40" s="132"/>
      <c r="C40" s="123" t="s">
        <v>35</v>
      </c>
      <c r="D40" s="124"/>
      <c r="E40" s="125">
        <v>8557</v>
      </c>
      <c r="F40" s="126"/>
      <c r="G40" s="126">
        <v>1607</v>
      </c>
      <c r="H40" s="126"/>
      <c r="I40" s="126">
        <v>2056</v>
      </c>
      <c r="J40" s="126"/>
      <c r="K40" s="9">
        <v>11</v>
      </c>
      <c r="L40" s="9">
        <v>41</v>
      </c>
      <c r="M40" s="21">
        <f t="shared" si="0"/>
        <v>12272</v>
      </c>
      <c r="N40" s="163"/>
    </row>
    <row r="41" spans="2:14" ht="15.75" customHeight="1" thickBot="1" x14ac:dyDescent="0.3">
      <c r="B41" s="132"/>
      <c r="C41" s="123" t="s">
        <v>36</v>
      </c>
      <c r="D41" s="124"/>
      <c r="E41" s="125">
        <v>3668</v>
      </c>
      <c r="F41" s="126"/>
      <c r="G41" s="126">
        <v>2768</v>
      </c>
      <c r="H41" s="126"/>
      <c r="I41" s="126">
        <v>369</v>
      </c>
      <c r="J41" s="126"/>
      <c r="K41" s="9">
        <v>18</v>
      </c>
      <c r="L41" s="9">
        <v>23</v>
      </c>
      <c r="M41" s="21">
        <f t="shared" si="0"/>
        <v>6846</v>
      </c>
      <c r="N41" s="163"/>
    </row>
    <row r="42" spans="2:14" ht="15.75" thickBot="1" x14ac:dyDescent="0.3">
      <c r="B42" s="133"/>
      <c r="C42" s="123" t="s">
        <v>37</v>
      </c>
      <c r="D42" s="124"/>
      <c r="E42" s="125">
        <v>18935</v>
      </c>
      <c r="F42" s="126"/>
      <c r="G42" s="126">
        <v>6956</v>
      </c>
      <c r="H42" s="126"/>
      <c r="I42" s="126">
        <v>3131</v>
      </c>
      <c r="J42" s="126"/>
      <c r="K42" s="9">
        <v>55</v>
      </c>
      <c r="L42" s="9">
        <v>152</v>
      </c>
      <c r="M42" s="21">
        <f t="shared" si="0"/>
        <v>29229</v>
      </c>
      <c r="N42" s="163"/>
    </row>
    <row r="43" spans="2:14" ht="15.75" thickBot="1" x14ac:dyDescent="0.3">
      <c r="B43" s="139" t="s">
        <v>38</v>
      </c>
      <c r="C43" s="134" t="s">
        <v>39</v>
      </c>
      <c r="D43" s="135"/>
      <c r="E43" s="136">
        <v>51732</v>
      </c>
      <c r="F43" s="137"/>
      <c r="G43" s="137">
        <v>35905</v>
      </c>
      <c r="H43" s="137"/>
      <c r="I43" s="137">
        <v>3795</v>
      </c>
      <c r="J43" s="137"/>
      <c r="K43" s="8">
        <v>305</v>
      </c>
      <c r="L43" s="8">
        <v>75</v>
      </c>
      <c r="M43" s="20">
        <f t="shared" si="0"/>
        <v>91812</v>
      </c>
      <c r="N43" s="165">
        <f>SUM(M43:M46)</f>
        <v>130215</v>
      </c>
    </row>
    <row r="44" spans="2:14" ht="15.75" thickBot="1" x14ac:dyDescent="0.3">
      <c r="B44" s="141"/>
      <c r="C44" s="134" t="s">
        <v>40</v>
      </c>
      <c r="D44" s="135"/>
      <c r="E44" s="136">
        <v>5723</v>
      </c>
      <c r="F44" s="137"/>
      <c r="G44" s="137">
        <v>5388</v>
      </c>
      <c r="H44" s="137"/>
      <c r="I44" s="137">
        <v>447</v>
      </c>
      <c r="J44" s="137"/>
      <c r="K44" s="8">
        <v>66</v>
      </c>
      <c r="L44" s="8">
        <v>11</v>
      </c>
      <c r="M44" s="20">
        <f t="shared" si="0"/>
        <v>11635</v>
      </c>
      <c r="N44" s="165"/>
    </row>
    <row r="45" spans="2:14" ht="15.75" thickBot="1" x14ac:dyDescent="0.3">
      <c r="B45" s="141"/>
      <c r="C45" s="134" t="s">
        <v>41</v>
      </c>
      <c r="D45" s="135"/>
      <c r="E45" s="136">
        <v>4186</v>
      </c>
      <c r="F45" s="137"/>
      <c r="G45" s="137">
        <v>3156</v>
      </c>
      <c r="H45" s="137"/>
      <c r="I45" s="137">
        <v>348</v>
      </c>
      <c r="J45" s="137"/>
      <c r="K45" s="8">
        <v>26</v>
      </c>
      <c r="L45" s="8">
        <v>6</v>
      </c>
      <c r="M45" s="20">
        <f t="shared" ref="M45:M64" si="1">SUM(E45:L45)</f>
        <v>7722</v>
      </c>
      <c r="N45" s="165"/>
    </row>
    <row r="46" spans="2:14" ht="15.75" thickBot="1" x14ac:dyDescent="0.3">
      <c r="B46" s="140"/>
      <c r="C46" s="134" t="s">
        <v>42</v>
      </c>
      <c r="D46" s="135"/>
      <c r="E46" s="136">
        <v>10479</v>
      </c>
      <c r="F46" s="137"/>
      <c r="G46" s="137">
        <v>7788</v>
      </c>
      <c r="H46" s="137"/>
      <c r="I46" s="137">
        <v>700</v>
      </c>
      <c r="J46" s="137"/>
      <c r="K46" s="8">
        <v>69</v>
      </c>
      <c r="L46" s="8">
        <v>10</v>
      </c>
      <c r="M46" s="20">
        <f t="shared" si="1"/>
        <v>19046</v>
      </c>
      <c r="N46" s="165"/>
    </row>
    <row r="47" spans="2:14" ht="15.75" customHeight="1" thickBot="1" x14ac:dyDescent="0.3">
      <c r="B47" s="138" t="s">
        <v>43</v>
      </c>
      <c r="C47" s="123" t="s">
        <v>44</v>
      </c>
      <c r="D47" s="124"/>
      <c r="E47" s="125">
        <v>50837</v>
      </c>
      <c r="F47" s="126"/>
      <c r="G47" s="126">
        <v>13799</v>
      </c>
      <c r="H47" s="126"/>
      <c r="I47" s="126">
        <v>8265</v>
      </c>
      <c r="J47" s="126"/>
      <c r="K47" s="9">
        <v>177</v>
      </c>
      <c r="L47" s="9">
        <v>327</v>
      </c>
      <c r="M47" s="21">
        <f t="shared" si="1"/>
        <v>73405</v>
      </c>
      <c r="N47" s="163">
        <f>SUM(M47:M49)</f>
        <v>189267</v>
      </c>
    </row>
    <row r="48" spans="2:14" ht="15.75" customHeight="1" thickBot="1" x14ac:dyDescent="0.3">
      <c r="B48" s="132"/>
      <c r="C48" s="123" t="s">
        <v>45</v>
      </c>
      <c r="D48" s="124"/>
      <c r="E48" s="125">
        <v>11737</v>
      </c>
      <c r="F48" s="126"/>
      <c r="G48" s="126">
        <v>5034</v>
      </c>
      <c r="H48" s="126"/>
      <c r="I48" s="126">
        <v>1794</v>
      </c>
      <c r="J48" s="126"/>
      <c r="K48" s="9">
        <v>39</v>
      </c>
      <c r="L48" s="9">
        <v>74</v>
      </c>
      <c r="M48" s="21">
        <f t="shared" si="1"/>
        <v>18678</v>
      </c>
      <c r="N48" s="164"/>
    </row>
    <row r="49" spans="2:14" ht="15.75" customHeight="1" thickBot="1" x14ac:dyDescent="0.3">
      <c r="B49" s="133"/>
      <c r="C49" s="123" t="s">
        <v>46</v>
      </c>
      <c r="D49" s="124"/>
      <c r="E49" s="125">
        <v>68081</v>
      </c>
      <c r="F49" s="126"/>
      <c r="G49" s="126">
        <v>19578</v>
      </c>
      <c r="H49" s="126"/>
      <c r="I49" s="126">
        <v>8890</v>
      </c>
      <c r="J49" s="126"/>
      <c r="K49" s="9">
        <v>287</v>
      </c>
      <c r="L49" s="9">
        <v>348</v>
      </c>
      <c r="M49" s="21">
        <f t="shared" si="1"/>
        <v>97184</v>
      </c>
      <c r="N49" s="164"/>
    </row>
    <row r="50" spans="2:14" ht="15.75" thickBot="1" x14ac:dyDescent="0.3">
      <c r="B50" s="139" t="s">
        <v>47</v>
      </c>
      <c r="C50" s="134" t="s">
        <v>48</v>
      </c>
      <c r="D50" s="135"/>
      <c r="E50" s="136">
        <v>33338</v>
      </c>
      <c r="F50" s="137"/>
      <c r="G50" s="137">
        <v>6394</v>
      </c>
      <c r="H50" s="137"/>
      <c r="I50" s="137">
        <v>4888</v>
      </c>
      <c r="J50" s="137"/>
      <c r="K50" s="8">
        <v>131</v>
      </c>
      <c r="L50" s="8">
        <v>66</v>
      </c>
      <c r="M50" s="20">
        <f t="shared" si="1"/>
        <v>44817</v>
      </c>
      <c r="N50" s="165">
        <f>SUM(M50:M51)</f>
        <v>69608</v>
      </c>
    </row>
    <row r="51" spans="2:14" ht="15.75" thickBot="1" x14ac:dyDescent="0.3">
      <c r="B51" s="140"/>
      <c r="C51" s="134" t="s">
        <v>49</v>
      </c>
      <c r="D51" s="135"/>
      <c r="E51" s="136">
        <v>17825</v>
      </c>
      <c r="F51" s="137"/>
      <c r="G51" s="137">
        <v>3049</v>
      </c>
      <c r="H51" s="137"/>
      <c r="I51" s="137">
        <v>3788</v>
      </c>
      <c r="J51" s="137"/>
      <c r="K51" s="8">
        <v>32</v>
      </c>
      <c r="L51" s="8">
        <v>97</v>
      </c>
      <c r="M51" s="20">
        <f t="shared" si="1"/>
        <v>24791</v>
      </c>
      <c r="N51" s="166"/>
    </row>
    <row r="52" spans="2:14" ht="15.75" thickBot="1" x14ac:dyDescent="0.3">
      <c r="B52" s="138" t="s">
        <v>50</v>
      </c>
      <c r="C52" s="123" t="s">
        <v>51</v>
      </c>
      <c r="D52" s="124"/>
      <c r="E52" s="125">
        <v>26273</v>
      </c>
      <c r="F52" s="126"/>
      <c r="G52" s="126">
        <v>4890</v>
      </c>
      <c r="H52" s="126"/>
      <c r="I52" s="126">
        <v>2019</v>
      </c>
      <c r="J52" s="126"/>
      <c r="K52" s="9">
        <v>154</v>
      </c>
      <c r="L52" s="9">
        <v>155</v>
      </c>
      <c r="M52" s="21">
        <f t="shared" si="1"/>
        <v>33491</v>
      </c>
      <c r="N52" s="163">
        <f>SUM(M52:M55)</f>
        <v>84365</v>
      </c>
    </row>
    <row r="53" spans="2:14" ht="15.75" thickBot="1" x14ac:dyDescent="0.3">
      <c r="B53" s="132"/>
      <c r="C53" s="123" t="s">
        <v>52</v>
      </c>
      <c r="D53" s="124"/>
      <c r="E53" s="125">
        <v>8686</v>
      </c>
      <c r="F53" s="126"/>
      <c r="G53" s="126">
        <v>1074</v>
      </c>
      <c r="H53" s="126"/>
      <c r="I53" s="126">
        <v>1108</v>
      </c>
      <c r="J53" s="126"/>
      <c r="K53" s="9">
        <v>32</v>
      </c>
      <c r="L53" s="9">
        <v>48</v>
      </c>
      <c r="M53" s="21">
        <f t="shared" si="1"/>
        <v>10948</v>
      </c>
      <c r="N53" s="163"/>
    </row>
    <row r="54" spans="2:14" ht="15.75" thickBot="1" x14ac:dyDescent="0.3">
      <c r="B54" s="132"/>
      <c r="C54" s="123" t="s">
        <v>53</v>
      </c>
      <c r="D54" s="124"/>
      <c r="E54" s="125">
        <v>10340</v>
      </c>
      <c r="F54" s="126"/>
      <c r="G54" s="126">
        <v>1115</v>
      </c>
      <c r="H54" s="126"/>
      <c r="I54" s="126">
        <v>1008</v>
      </c>
      <c r="J54" s="126"/>
      <c r="K54" s="9">
        <v>42</v>
      </c>
      <c r="L54" s="9">
        <v>54</v>
      </c>
      <c r="M54" s="21">
        <f t="shared" si="1"/>
        <v>12559</v>
      </c>
      <c r="N54" s="163"/>
    </row>
    <row r="55" spans="2:14" ht="15.75" customHeight="1" thickBot="1" x14ac:dyDescent="0.3">
      <c r="B55" s="133"/>
      <c r="C55" s="123" t="s">
        <v>54</v>
      </c>
      <c r="D55" s="124"/>
      <c r="E55" s="125">
        <v>21533</v>
      </c>
      <c r="F55" s="126"/>
      <c r="G55" s="126">
        <v>4509</v>
      </c>
      <c r="H55" s="126"/>
      <c r="I55" s="126">
        <v>1100</v>
      </c>
      <c r="J55" s="126"/>
      <c r="K55" s="9">
        <v>98</v>
      </c>
      <c r="L55" s="9">
        <v>127</v>
      </c>
      <c r="M55" s="21">
        <f t="shared" si="1"/>
        <v>27367</v>
      </c>
      <c r="N55" s="163"/>
    </row>
    <row r="56" spans="2:14" ht="18.75" thickBot="1" x14ac:dyDescent="0.3">
      <c r="B56" s="3" t="s">
        <v>55</v>
      </c>
      <c r="C56" s="134" t="s">
        <v>56</v>
      </c>
      <c r="D56" s="135"/>
      <c r="E56" s="136">
        <v>78231</v>
      </c>
      <c r="F56" s="137"/>
      <c r="G56" s="137">
        <v>64923</v>
      </c>
      <c r="H56" s="137"/>
      <c r="I56" s="137">
        <v>7623</v>
      </c>
      <c r="J56" s="137"/>
      <c r="K56" s="8">
        <v>592</v>
      </c>
      <c r="L56" s="8">
        <v>837</v>
      </c>
      <c r="M56" s="20">
        <f t="shared" si="1"/>
        <v>152206</v>
      </c>
      <c r="N56" s="14">
        <f>M56</f>
        <v>152206</v>
      </c>
    </row>
    <row r="57" spans="2:14" ht="15.75" thickBot="1" x14ac:dyDescent="0.3">
      <c r="B57" s="5" t="s">
        <v>57</v>
      </c>
      <c r="C57" s="123" t="s">
        <v>58</v>
      </c>
      <c r="D57" s="124"/>
      <c r="E57" s="125">
        <v>33210</v>
      </c>
      <c r="F57" s="126"/>
      <c r="G57" s="126">
        <v>18687</v>
      </c>
      <c r="H57" s="126"/>
      <c r="I57" s="126">
        <v>4912</v>
      </c>
      <c r="J57" s="126"/>
      <c r="K57" s="9">
        <v>99</v>
      </c>
      <c r="L57" s="9">
        <v>150</v>
      </c>
      <c r="M57" s="21">
        <f t="shared" si="1"/>
        <v>57058</v>
      </c>
      <c r="N57" s="18">
        <f>M57</f>
        <v>57058</v>
      </c>
    </row>
    <row r="58" spans="2:14" ht="27.75" thickBot="1" x14ac:dyDescent="0.3">
      <c r="B58" s="3" t="s">
        <v>59</v>
      </c>
      <c r="C58" s="134" t="s">
        <v>60</v>
      </c>
      <c r="D58" s="135"/>
      <c r="E58" s="136">
        <v>9691</v>
      </c>
      <c r="F58" s="137"/>
      <c r="G58" s="137">
        <v>8369</v>
      </c>
      <c r="H58" s="137"/>
      <c r="I58" s="137">
        <v>1188</v>
      </c>
      <c r="J58" s="137"/>
      <c r="K58" s="8">
        <v>63</v>
      </c>
      <c r="L58" s="8">
        <v>132</v>
      </c>
      <c r="M58" s="20">
        <f t="shared" si="1"/>
        <v>19443</v>
      </c>
      <c r="N58" s="14">
        <f>M58</f>
        <v>19443</v>
      </c>
    </row>
    <row r="59" spans="2:14" ht="15.75" customHeight="1" thickBot="1" x14ac:dyDescent="0.3">
      <c r="B59" s="131" t="s">
        <v>61</v>
      </c>
      <c r="C59" s="123" t="s">
        <v>62</v>
      </c>
      <c r="D59" s="124"/>
      <c r="E59" s="125">
        <v>5066</v>
      </c>
      <c r="F59" s="126"/>
      <c r="G59" s="126">
        <v>3317</v>
      </c>
      <c r="H59" s="126"/>
      <c r="I59" s="126">
        <v>403</v>
      </c>
      <c r="J59" s="126"/>
      <c r="K59" s="9">
        <v>78</v>
      </c>
      <c r="L59" s="9">
        <v>88</v>
      </c>
      <c r="M59" s="21">
        <f t="shared" si="1"/>
        <v>8952</v>
      </c>
      <c r="N59" s="163">
        <f>SUM(M59:M61)</f>
        <v>55581</v>
      </c>
    </row>
    <row r="60" spans="2:14" ht="15.75" thickBot="1" x14ac:dyDescent="0.3">
      <c r="B60" s="132"/>
      <c r="C60" s="123" t="s">
        <v>63</v>
      </c>
      <c r="D60" s="124"/>
      <c r="E60" s="125">
        <v>21369</v>
      </c>
      <c r="F60" s="126"/>
      <c r="G60" s="126">
        <v>7811</v>
      </c>
      <c r="H60" s="126"/>
      <c r="I60" s="126">
        <v>1247</v>
      </c>
      <c r="J60" s="126"/>
      <c r="K60" s="9">
        <v>148</v>
      </c>
      <c r="L60" s="9">
        <v>175</v>
      </c>
      <c r="M60" s="21">
        <f t="shared" si="1"/>
        <v>30750</v>
      </c>
      <c r="N60" s="164"/>
    </row>
    <row r="61" spans="2:14" ht="15.75" thickBot="1" x14ac:dyDescent="0.3">
      <c r="B61" s="133"/>
      <c r="C61" s="123" t="s">
        <v>64</v>
      </c>
      <c r="D61" s="124"/>
      <c r="E61" s="125">
        <v>8025</v>
      </c>
      <c r="F61" s="126"/>
      <c r="G61" s="126">
        <v>6759</v>
      </c>
      <c r="H61" s="126"/>
      <c r="I61" s="126">
        <v>854</v>
      </c>
      <c r="J61" s="126"/>
      <c r="K61" s="9">
        <v>98</v>
      </c>
      <c r="L61" s="9">
        <v>143</v>
      </c>
      <c r="M61" s="21">
        <f t="shared" si="1"/>
        <v>15879</v>
      </c>
      <c r="N61" s="164"/>
    </row>
    <row r="62" spans="2:14" ht="15.75" thickBot="1" x14ac:dyDescent="0.3">
      <c r="B62" s="3" t="s">
        <v>65</v>
      </c>
      <c r="C62" s="134" t="s">
        <v>65</v>
      </c>
      <c r="D62" s="135"/>
      <c r="E62" s="136">
        <v>7865</v>
      </c>
      <c r="F62" s="137"/>
      <c r="G62" s="137">
        <v>2781</v>
      </c>
      <c r="H62" s="137"/>
      <c r="I62" s="137">
        <v>1191</v>
      </c>
      <c r="J62" s="137"/>
      <c r="K62" s="8">
        <v>33</v>
      </c>
      <c r="L62" s="8">
        <v>75</v>
      </c>
      <c r="M62" s="20">
        <f t="shared" si="1"/>
        <v>11945</v>
      </c>
      <c r="N62" s="14">
        <f>M62</f>
        <v>11945</v>
      </c>
    </row>
    <row r="63" spans="2:14" ht="15.75" thickBot="1" x14ac:dyDescent="0.3">
      <c r="B63" s="5" t="s">
        <v>66</v>
      </c>
      <c r="C63" s="123" t="s">
        <v>66</v>
      </c>
      <c r="D63" s="124"/>
      <c r="E63" s="125">
        <v>71</v>
      </c>
      <c r="F63" s="126"/>
      <c r="G63" s="126">
        <v>247</v>
      </c>
      <c r="H63" s="126"/>
      <c r="I63" s="126">
        <v>4</v>
      </c>
      <c r="J63" s="126"/>
      <c r="K63" s="9">
        <v>5</v>
      </c>
      <c r="L63" s="9">
        <v>0</v>
      </c>
      <c r="M63" s="21">
        <f t="shared" si="1"/>
        <v>327</v>
      </c>
      <c r="N63" s="18">
        <f>M63</f>
        <v>327</v>
      </c>
    </row>
    <row r="64" spans="2:14" ht="15.75" thickBot="1" x14ac:dyDescent="0.3">
      <c r="B64" s="6" t="s">
        <v>67</v>
      </c>
      <c r="C64" s="127" t="s">
        <v>67</v>
      </c>
      <c r="D64" s="128"/>
      <c r="E64" s="129">
        <v>306</v>
      </c>
      <c r="F64" s="130"/>
      <c r="G64" s="130">
        <v>1146</v>
      </c>
      <c r="H64" s="130"/>
      <c r="I64" s="130">
        <v>17</v>
      </c>
      <c r="J64" s="130"/>
      <c r="K64" s="10">
        <v>8</v>
      </c>
      <c r="L64" s="10">
        <v>3</v>
      </c>
      <c r="M64" s="22">
        <f t="shared" si="1"/>
        <v>1480</v>
      </c>
      <c r="N64" s="19">
        <f>M64</f>
        <v>1480</v>
      </c>
    </row>
    <row r="65" spans="2:14" ht="16.5" thickTop="1" thickBot="1" x14ac:dyDescent="0.3">
      <c r="B65" s="23" t="s">
        <v>68</v>
      </c>
      <c r="C65" s="117"/>
      <c r="D65" s="118"/>
      <c r="E65" s="119">
        <f>SUM(E13:E64)</f>
        <v>897253</v>
      </c>
      <c r="F65" s="120"/>
      <c r="G65" s="120">
        <f t="shared" ref="G65:L65" si="2">SUM(G13:G64)</f>
        <v>354191</v>
      </c>
      <c r="H65" s="120">
        <f t="shared" si="2"/>
        <v>0</v>
      </c>
      <c r="I65" s="120">
        <f t="shared" si="2"/>
        <v>103020</v>
      </c>
      <c r="J65" s="120">
        <f t="shared" si="2"/>
        <v>0</v>
      </c>
      <c r="K65" s="11">
        <f t="shared" si="2"/>
        <v>5797</v>
      </c>
      <c r="L65" s="11">
        <f t="shared" si="2"/>
        <v>4511</v>
      </c>
      <c r="M65" s="11">
        <f>SUM(M13:M64)</f>
        <v>1364772</v>
      </c>
      <c r="N65" s="12">
        <f>SUM(N13:N64)</f>
        <v>1364772</v>
      </c>
    </row>
    <row r="66" spans="2:14" ht="16.5" thickTop="1" thickBot="1" x14ac:dyDescent="0.3">
      <c r="B66" s="24" t="s">
        <v>73</v>
      </c>
      <c r="C66" s="15"/>
      <c r="D66" s="16"/>
      <c r="E66" s="121">
        <f>E65/$M$65</f>
        <v>0.65743801895115084</v>
      </c>
      <c r="F66" s="122"/>
      <c r="G66" s="122">
        <f>G65/$M$65</f>
        <v>0.25952393513348748</v>
      </c>
      <c r="H66" s="122"/>
      <c r="I66" s="122">
        <f>I65/$M$65</f>
        <v>7.548513597875689E-2</v>
      </c>
      <c r="J66" s="122"/>
      <c r="K66" s="17">
        <f>K65/$M$65</f>
        <v>4.2475959354383004E-3</v>
      </c>
      <c r="L66" s="17">
        <f>L65/$M$65</f>
        <v>3.305314001166495E-3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1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63934B7C-9665-4A12-B57A-1201740163CD}"/>
</file>

<file path=customXml/itemProps2.xml><?xml version="1.0" encoding="utf-8"?>
<ds:datastoreItem xmlns:ds="http://schemas.openxmlformats.org/officeDocument/2006/customXml" ds:itemID="{A5DA5319-4674-4A49-BBCA-6F1C19C6CB28}"/>
</file>

<file path=customXml/itemProps3.xml><?xml version="1.0" encoding="utf-8"?>
<ds:datastoreItem xmlns:ds="http://schemas.openxmlformats.org/officeDocument/2006/customXml" ds:itemID="{6EACBF88-7EFF-4340-A857-61E9716D3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31_01_2023</vt:lpstr>
      <vt:lpstr>Por tipologías 31_01_2023</vt:lpstr>
      <vt:lpstr>'Por tipologías 31_01_2023'!Área_de_impresión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enero 2023 tipos y categorías</dc:title>
  <dc:creator/>
  <cp:lastModifiedBy/>
  <dcterms:created xsi:type="dcterms:W3CDTF">2015-06-05T18:19:34Z</dcterms:created>
  <dcterms:modified xsi:type="dcterms:W3CDTF">2023-06-30T13:15:19Z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