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65" yWindow="65521" windowWidth="7650" windowHeight="8370" activeTab="1"/>
  </bookViews>
  <sheets>
    <sheet name="Petición" sheetId="1" r:id="rId1"/>
    <sheet name="análisis inversión" sheetId="2" r:id="rId2"/>
    <sheet name="Instrucciones" sheetId="3" r:id="rId3"/>
  </sheets>
  <definedNames>
    <definedName name="_xlnm.Print_Area" localSheetId="1">'análisis inversión'!$A$1:$AI$227</definedName>
    <definedName name="_xlnm.Print_Area" localSheetId="0">'Petición'!$A$1:$H$37</definedName>
    <definedName name="_xlnm.Print_Titles" localSheetId="1">'análisis inversión'!$1:$4</definedName>
    <definedName name="_xlnm.Print_Titles" localSheetId="2">'Instrucciones'!$1:$4</definedName>
  </definedNames>
  <calcPr fullCalcOnLoad="1"/>
</workbook>
</file>

<file path=xl/sharedStrings.xml><?xml version="1.0" encoding="utf-8"?>
<sst xmlns="http://schemas.openxmlformats.org/spreadsheetml/2006/main" count="322" uniqueCount="222">
  <si>
    <t>IPC:</t>
  </si>
  <si>
    <t>Peticionario:</t>
  </si>
  <si>
    <t>Domicilio Social:</t>
  </si>
  <si>
    <t>Domicilio afecto a notificaciones:</t>
  </si>
  <si>
    <t>CIF:</t>
  </si>
  <si>
    <t>Núcleo a gasificar:</t>
  </si>
  <si>
    <t>Provincia:</t>
  </si>
  <si>
    <t>e-mail:</t>
  </si>
  <si>
    <t>Persona de contacto:</t>
  </si>
  <si>
    <t>Situación:</t>
  </si>
  <si>
    <t>Nº líneas (incluyendo línea de reserva):</t>
  </si>
  <si>
    <t>Características ramal de conexión:</t>
  </si>
  <si>
    <t>Longitud (m):</t>
  </si>
  <si>
    <t>Diámetro ("):</t>
  </si>
  <si>
    <t>Diámetro (mm):</t>
  </si>
  <si>
    <t>Características de la red de distribución:</t>
  </si>
  <si>
    <t>fecha de la autorización:</t>
  </si>
  <si>
    <t>Estado actual de ejecución del proyecto:</t>
  </si>
  <si>
    <t>Fecha prevista de finalización:</t>
  </si>
  <si>
    <t>Otros comentarios adicionales:</t>
  </si>
  <si>
    <t>Aportaciones de la CC.AA.</t>
  </si>
  <si>
    <t>Otras aportaciones de fondos públicos</t>
  </si>
  <si>
    <t>Índices económicos:</t>
  </si>
  <si>
    <t>Índices para el cálculo de la retribución de la Actividad de Distribución:</t>
  </si>
  <si>
    <t>Índices para el cálculo de la retribución de la Actividad de Suministro a Tarifas:</t>
  </si>
  <si>
    <t>Horizonte Temporal</t>
  </si>
  <si>
    <t>Conceptos</t>
  </si>
  <si>
    <t>Población censada:</t>
  </si>
  <si>
    <t>Coeficiente lineal de amortización:</t>
  </si>
  <si>
    <t>Periodo (años):</t>
  </si>
  <si>
    <t>SI</t>
  </si>
  <si>
    <t>NO</t>
  </si>
  <si>
    <t>El proyecto tiene Autorización Administrativa Previa concedida:</t>
  </si>
  <si>
    <t>El proyecto tiene Autorización Administrativa de ejecución concedida:</t>
  </si>
  <si>
    <t>Comunidad Autónoma:</t>
  </si>
  <si>
    <t>Población estacional:</t>
  </si>
  <si>
    <t>Vivienda existente:</t>
  </si>
  <si>
    <t>Vivienda ocupada existente:</t>
  </si>
  <si>
    <t>Polígonos industriales:</t>
  </si>
  <si>
    <t>Origen de la conexión:</t>
  </si>
  <si>
    <t>Inversión en miles de Euros</t>
  </si>
  <si>
    <t>Material:</t>
  </si>
  <si>
    <t>Presión máxima de entrada (bar):</t>
  </si>
  <si>
    <t>Presión máxima de salida (bar):</t>
  </si>
  <si>
    <t>Presión máxima de servicio (bar):</t>
  </si>
  <si>
    <t>Presión de servicio (bar):</t>
  </si>
  <si>
    <t>Red de distribución:</t>
  </si>
  <si>
    <t>Características de la ERM/EM en origen:</t>
  </si>
  <si>
    <t>miles de Euros</t>
  </si>
  <si>
    <t xml:space="preserve">Año 0 </t>
  </si>
  <si>
    <t>Año 1</t>
  </si>
  <si>
    <t>Año 2</t>
  </si>
  <si>
    <t>Año 3</t>
  </si>
  <si>
    <t>Año 4</t>
  </si>
  <si>
    <t>Año 5</t>
  </si>
  <si>
    <t>Año 6</t>
  </si>
  <si>
    <t>Año 7</t>
  </si>
  <si>
    <t>Año 8</t>
  </si>
  <si>
    <t>Año 9</t>
  </si>
  <si>
    <t>Año 10</t>
  </si>
  <si>
    <t>Año 11</t>
  </si>
  <si>
    <t>Año 12</t>
  </si>
  <si>
    <t>Año 13</t>
  </si>
  <si>
    <t>Año 14</t>
  </si>
  <si>
    <t>Año 15</t>
  </si>
  <si>
    <t>Año 16</t>
  </si>
  <si>
    <t>Año 17</t>
  </si>
  <si>
    <t>Año 18</t>
  </si>
  <si>
    <t>Año 19</t>
  </si>
  <si>
    <t>Año 20</t>
  </si>
  <si>
    <t>Año 21</t>
  </si>
  <si>
    <t>Año 22</t>
  </si>
  <si>
    <t>Año 23</t>
  </si>
  <si>
    <t>Año 24</t>
  </si>
  <si>
    <t>Año 25</t>
  </si>
  <si>
    <t>Año 26</t>
  </si>
  <si>
    <t>Año 27</t>
  </si>
  <si>
    <t>Año 28</t>
  </si>
  <si>
    <t>Año 29</t>
  </si>
  <si>
    <t>Año 30</t>
  </si>
  <si>
    <t>Mercado Regulado</t>
  </si>
  <si>
    <t>Mercado Liberalizado</t>
  </si>
  <si>
    <t>Consumos Totales</t>
  </si>
  <si>
    <t>Porcentaje A:</t>
  </si>
  <si>
    <t>Porcentaje B:</t>
  </si>
  <si>
    <t>Miles de Euros</t>
  </si>
  <si>
    <t>Ente que aporta fondos:</t>
  </si>
  <si>
    <t>Tabla de Amortización:</t>
  </si>
  <si>
    <t>1+IPH*0,85:</t>
  </si>
  <si>
    <t>TABLA DE AMORTIZACIONES</t>
  </si>
  <si>
    <t>Año 0</t>
  </si>
  <si>
    <t>T.I.R. 30 años:</t>
  </si>
  <si>
    <t>1. RESUMEN DE LAS CARACTERÍSTICAS TÉCNICAS DE LA INSTALACIÓN</t>
  </si>
  <si>
    <t>2. MERCADO POTENCIAL</t>
  </si>
  <si>
    <t xml:space="preserve">3. RETRIBUCIÓN ESPECÍFICA SOLICITADA  Y APORTACIONES DE FONDOS PÚBLICOS </t>
  </si>
  <si>
    <t>4. ANÁLISIS DE INVERSIÓN</t>
  </si>
  <si>
    <t>4.1 ÍNDICES EMPLEADOS</t>
  </si>
  <si>
    <t>1. DATOS DE LA EMPRESA</t>
  </si>
  <si>
    <t>2. ESTADO DEL PROYECTO:</t>
  </si>
  <si>
    <t>Fax:</t>
  </si>
  <si>
    <t>Teléfono:</t>
  </si>
  <si>
    <t>Nueva posición en gasoducto de origen (miles de €):</t>
  </si>
  <si>
    <t>ERM/EM (miles de €):</t>
  </si>
  <si>
    <t xml:space="preserve">Ramal de conexión: </t>
  </si>
  <si>
    <t>Nº Clientes con consumo &gt; 4 bar:</t>
  </si>
  <si>
    <t>Nº Clientes potenciales totales:</t>
  </si>
  <si>
    <t>Nº Habitantes:</t>
  </si>
  <si>
    <t>Nº Viviendas ocupadas:</t>
  </si>
  <si>
    <t>Nº Industrias:</t>
  </si>
  <si>
    <t>Nº Clientes a tarifa:</t>
  </si>
  <si>
    <t>Nº Clientes mercado liberalizado:</t>
  </si>
  <si>
    <t>Subvención instalación de conexión:</t>
  </si>
  <si>
    <t>Subvención red de distribución:</t>
  </si>
  <si>
    <t>Otras:</t>
  </si>
  <si>
    <t>Consumo Total (MWh/año):</t>
  </si>
  <si>
    <t>Grado de penetración A:</t>
  </si>
  <si>
    <t>Grado de penetración B.</t>
  </si>
  <si>
    <t>Consumo &gt; 4 bar (MWh/año):</t>
  </si>
  <si>
    <t>Consumo Total M.R. (MWh/año):</t>
  </si>
  <si>
    <t>Consumo Total M.L. (MWh/año):</t>
  </si>
  <si>
    <t>Consumo Total &gt; 4 bar (MWh/año):</t>
  </si>
  <si>
    <t>Concepto:</t>
  </si>
  <si>
    <t>Incremento por clientes &lt;= 4 bar (€/cliente):</t>
  </si>
  <si>
    <t>Incremento por ventas &lt;= 4 bar (€/kWh):</t>
  </si>
  <si>
    <t>Incremento por ventas &gt; 4 bar (€/kWh):</t>
  </si>
  <si>
    <t>Cmp (€/kWh):</t>
  </si>
  <si>
    <t>i:</t>
  </si>
  <si>
    <t>Ratio €/ml:</t>
  </si>
  <si>
    <t>Nº Clientes con consumo &lt;= 4 bar:</t>
  </si>
  <si>
    <t>Consumo &lt;= 4 bar (MWh/año):</t>
  </si>
  <si>
    <t>Consumo Total &lt;= 4 bar (MWh/año):</t>
  </si>
  <si>
    <t>Fecha prevista de inicio de obras:</t>
  </si>
  <si>
    <r>
      <t>Caudal máximo por línea (m</t>
    </r>
    <r>
      <rPr>
        <vertAlign val="superscript"/>
        <sz val="10"/>
        <color indexed="8"/>
        <rFont val="Arial"/>
        <family val="2"/>
      </rPr>
      <t>3</t>
    </r>
    <r>
      <rPr>
        <sz val="10"/>
        <color indexed="8"/>
        <rFont val="Arial"/>
        <family val="2"/>
      </rPr>
      <t>(n)/h):</t>
    </r>
  </si>
  <si>
    <r>
      <t>CS</t>
    </r>
    <r>
      <rPr>
        <vertAlign val="subscript"/>
        <sz val="10"/>
        <color indexed="8"/>
        <rFont val="Arial"/>
        <family val="2"/>
      </rPr>
      <t>&lt;4</t>
    </r>
    <r>
      <rPr>
        <sz val="10"/>
        <color indexed="8"/>
        <rFont val="Arial"/>
        <family val="2"/>
      </rPr>
      <t xml:space="preserve"> (€/kWh):</t>
    </r>
  </si>
  <si>
    <r>
      <t>CS</t>
    </r>
    <r>
      <rPr>
        <vertAlign val="subscript"/>
        <sz val="10"/>
        <color indexed="8"/>
        <rFont val="Arial"/>
        <family val="2"/>
      </rPr>
      <t>&gt;4</t>
    </r>
    <r>
      <rPr>
        <sz val="10"/>
        <color indexed="8"/>
        <rFont val="Arial"/>
        <family val="2"/>
      </rPr>
      <t xml:space="preserve"> (€/kWh):</t>
    </r>
  </si>
  <si>
    <r>
      <t>CR</t>
    </r>
    <r>
      <rPr>
        <vertAlign val="subscript"/>
        <sz val="10"/>
        <color indexed="8"/>
        <rFont val="Arial"/>
        <family val="2"/>
      </rPr>
      <t>&lt;4</t>
    </r>
    <r>
      <rPr>
        <sz val="10"/>
        <color indexed="8"/>
        <rFont val="Arial"/>
        <family val="2"/>
      </rPr>
      <t>:</t>
    </r>
  </si>
  <si>
    <r>
      <t>CR</t>
    </r>
    <r>
      <rPr>
        <vertAlign val="subscript"/>
        <sz val="10"/>
        <color indexed="8"/>
        <rFont val="Arial"/>
        <family val="2"/>
      </rPr>
      <t>&gt;4</t>
    </r>
    <r>
      <rPr>
        <sz val="10"/>
        <color indexed="8"/>
        <rFont val="Arial"/>
        <family val="2"/>
      </rPr>
      <t>:</t>
    </r>
  </si>
  <si>
    <t>Cz:</t>
  </si>
  <si>
    <t>Vinculación con otros proyectos: ¿es necesaria la gasificación previa de otro(s) núcleo(s)?</t>
  </si>
  <si>
    <t>3. DESCRIPCIÓN BÁSICA DEL NÚCLEO A GASIFICAR</t>
  </si>
  <si>
    <t>(unidades empleadas Miles de Euros)</t>
  </si>
  <si>
    <t>4.3 ANÁLISIS DE INVERSIÓN DE LA GASIFICACIÓN DEL NÚCLEO DE POBLACIÓN INCLUYENDO LA INSTALACIÓN DE CONEXIÓN</t>
  </si>
  <si>
    <t>4.2 ANÁLISIS DE INVERSIÓN DE LA GASIFICACIÓN DEL NÚCLEO DE POBLACIÓN SIN LA INSTALACIÓN DE CONEXIÓN</t>
  </si>
  <si>
    <t>(1.1) Inversión red de distribución</t>
  </si>
  <si>
    <t>(1.2) Modificación de posición</t>
  </si>
  <si>
    <t>(1.3) Inversión en ERM</t>
  </si>
  <si>
    <t>(2.1) Subvención CC.AA. a distribución</t>
  </si>
  <si>
    <t>(2.2) Otras subvenciones a distribución</t>
  </si>
  <si>
    <t>(I) INVERSIÓN NETA (1.n)-(2.n)</t>
  </si>
  <si>
    <t>(2.3) Subvención CC.AA. a conexión</t>
  </si>
  <si>
    <t>(2.4) Otras subvenciones a conexión</t>
  </si>
  <si>
    <t>(3.1) Retribución de distribución</t>
  </si>
  <si>
    <t>(3.2) Retribución suministro a tarifas</t>
  </si>
  <si>
    <t>(3) TOTAL INGRESOS (3.1) +(3.2)</t>
  </si>
  <si>
    <t>(3.3) Retribución específica</t>
  </si>
  <si>
    <t>(3) TOTAL INGRESOS (3.1) +(3.2)+(3.3)</t>
  </si>
  <si>
    <t>(4.2) Gastos Financieros</t>
  </si>
  <si>
    <t>(4.3) Amortización</t>
  </si>
  <si>
    <t>(4) TOTAL GASTOS (4.1)+(4.2)+(4.3)</t>
  </si>
  <si>
    <t>(5) Beneficio antes de impuestos (3)-(4)</t>
  </si>
  <si>
    <t>(6) Impuesto Sociedades (5)*35%</t>
  </si>
  <si>
    <t xml:space="preserve">(7) Beneficio despues de impuestos (5)-(6)   </t>
  </si>
  <si>
    <t>(III) Cash Flow del proyecto (II)-(I)</t>
  </si>
  <si>
    <t>Inversión Acumulada</t>
  </si>
  <si>
    <t>(4.1) Gastos explotación y mantenimiento</t>
  </si>
  <si>
    <t>(II) Cash Flow explotación (7)+(4.2)+(4.3)</t>
  </si>
  <si>
    <t>NORMAS GENERALES</t>
  </si>
  <si>
    <t>El formato de este fomulario no debe ser modificado. Cualquier información adicional se puede remitir en forma de anexo a este formulario.</t>
  </si>
  <si>
    <t>Se ha incorporado un mensaje de ayuda en algunas celdas que aparece al posicionar el cursor sobre ellas.</t>
  </si>
  <si>
    <t>HOJA DE PETICIÓN</t>
  </si>
  <si>
    <t xml:space="preserve">En la celda correspondiente se deben incorporar los datos solicitados con la mayor claridad posible. Todos los campos son obligatorios. </t>
  </si>
  <si>
    <t xml:space="preserve">La celda denominada "Otros datos adicionales" ofrece la posibilidad de ampliar la información relativa al proyecto. Todos los campos son obligatorios a excepción de este último. </t>
  </si>
  <si>
    <t>HOJA DE ANÁLISIS DE INVERSIÓN</t>
  </si>
  <si>
    <t>TODOS LOS CAMPOS DE ESTE APARTADO SON OBLIGATORIOS. Incluso el caso de que no exista la instalación mencionada se debe indicar este hecho.</t>
  </si>
  <si>
    <t xml:space="preserve">La parte inicial del apartado se dedica a número de clientes potenciales totales y número de clientes potenciales desglosados según su consumo. Se debe indicar la evolución de estas variables en el horizonte temporal del análisis. </t>
  </si>
  <si>
    <t>La evolución y crecimiento de estas variables debe justificarse de forma clara en la documentación a remitir para solicitar retribución específica.</t>
  </si>
  <si>
    <t>Parte de las celdas de este apartado, cuyo contenido es el resultado de fórmulas y para las que se ha utilizado como color de fuente azul no son modificables por el usuario.</t>
  </si>
  <si>
    <t xml:space="preserve">En este apartado se estudia la rentabilidad del proyecto, estableciéndose el análisis de inversión de la gasificación del núcleo de población sin incluir la instalación de conexión en primer lugar y por último incorporando la instalación de conexión. </t>
  </si>
  <si>
    <t>4.1 Índices empleados:</t>
  </si>
  <si>
    <t>4.2 Análisis de inversión de la gasificación:</t>
  </si>
  <si>
    <t>Costes de Explotación y Mantenimiento: se deberán específicar los parámetros y formas de cálculo utilizadas.</t>
  </si>
  <si>
    <r>
      <t xml:space="preserve">1. </t>
    </r>
    <r>
      <rPr>
        <b/>
        <u val="single"/>
        <sz val="10"/>
        <rFont val="Arial"/>
        <family val="2"/>
      </rPr>
      <t>Datos de la empresa</t>
    </r>
    <r>
      <rPr>
        <b/>
        <sz val="10"/>
        <rFont val="Arial"/>
        <family val="2"/>
      </rPr>
      <t>:</t>
    </r>
  </si>
  <si>
    <r>
      <t xml:space="preserve">2. </t>
    </r>
    <r>
      <rPr>
        <b/>
        <u val="single"/>
        <sz val="10"/>
        <rFont val="Arial"/>
        <family val="2"/>
      </rPr>
      <t>Estado del proyecto</t>
    </r>
    <r>
      <rPr>
        <b/>
        <sz val="10"/>
        <rFont val="Arial"/>
        <family val="2"/>
      </rPr>
      <t>:</t>
    </r>
  </si>
  <si>
    <r>
      <t xml:space="preserve">3. </t>
    </r>
    <r>
      <rPr>
        <b/>
        <u val="single"/>
        <sz val="10"/>
        <rFont val="Arial"/>
        <family val="2"/>
      </rPr>
      <t>Descripción básica del núcleo a gasificar</t>
    </r>
    <r>
      <rPr>
        <b/>
        <sz val="10"/>
        <rFont val="Arial"/>
        <family val="2"/>
      </rPr>
      <t>:</t>
    </r>
  </si>
  <si>
    <r>
      <t xml:space="preserve">1. </t>
    </r>
    <r>
      <rPr>
        <b/>
        <u val="single"/>
        <sz val="10"/>
        <rFont val="Arial"/>
        <family val="2"/>
      </rPr>
      <t>Resumen de las características técnicas de la instalación</t>
    </r>
    <r>
      <rPr>
        <b/>
        <sz val="10"/>
        <rFont val="Arial"/>
        <family val="2"/>
      </rPr>
      <t>:</t>
    </r>
  </si>
  <si>
    <r>
      <t xml:space="preserve">2. </t>
    </r>
    <r>
      <rPr>
        <b/>
        <u val="single"/>
        <sz val="10"/>
        <rFont val="Arial"/>
        <family val="2"/>
      </rPr>
      <t>Mercado potencial</t>
    </r>
    <r>
      <rPr>
        <b/>
        <sz val="10"/>
        <rFont val="Arial"/>
        <family val="2"/>
      </rPr>
      <t>:</t>
    </r>
  </si>
  <si>
    <r>
      <t xml:space="preserve">3. </t>
    </r>
    <r>
      <rPr>
        <b/>
        <u val="single"/>
        <sz val="10"/>
        <rFont val="Arial"/>
        <family val="2"/>
      </rPr>
      <t>Retribución específica y aportaciones de fondos públicos</t>
    </r>
    <r>
      <rPr>
        <b/>
        <sz val="10"/>
        <rFont val="Arial"/>
        <family val="2"/>
      </rPr>
      <t>:</t>
    </r>
  </si>
  <si>
    <r>
      <t xml:space="preserve">4. </t>
    </r>
    <r>
      <rPr>
        <b/>
        <u val="single"/>
        <sz val="10"/>
        <rFont val="Arial"/>
        <family val="2"/>
      </rPr>
      <t>Análisis de inversión</t>
    </r>
    <r>
      <rPr>
        <b/>
        <sz val="10"/>
        <rFont val="Arial"/>
        <family val="2"/>
      </rPr>
      <t>:</t>
    </r>
  </si>
  <si>
    <t>De acuerdo con el código de colores seguido para la estructuración del formulario, aquellas celdas a rellenar por el peticionario tienen como color de fuente negro. Así mismo, para aquellas celdas cuyo contenido es resultado de fórmulas se ha utilizado como color de fuente azul, verde o rojo según conveniencia. Estas celdas no son modificables por el usuario.</t>
  </si>
  <si>
    <t>En la celda correspondiente se deben incorporar los datos solicitados con la mayor claridad posible. En la celda denominada "Vinculación con otros proyectos" debe indicarse con claridad si el proyecto de gasificación es parte de un proyecto más amplio que aborda la gasificación conjunta de varios núcleos o si por el contrario se trata de un proyecto independiente.</t>
  </si>
  <si>
    <r>
      <t>Los parámetros se deben incorporar en las unidades establecidas en cada campo; salvo que se indique lo contrario las presiones se deben introducir en BAR, las longitudes en METROS, los diámetros en PULGADAS y los caudales en "m</t>
    </r>
    <r>
      <rPr>
        <vertAlign val="superscript"/>
        <sz val="10"/>
        <rFont val="Arial"/>
        <family val="2"/>
      </rPr>
      <t>3</t>
    </r>
    <r>
      <rPr>
        <sz val="10"/>
        <rFont val="Arial"/>
        <family val="2"/>
      </rPr>
      <t>(n)/h".</t>
    </r>
  </si>
  <si>
    <t>En caso de que el proyecto requiera un número mayor de alguna de las instalaciones contempladas, en la documentación de solicitud de retribución específica se debe detallar cada elemento de forma individualizada, señalandose para cada uno de ellos TODAS las características contempladas en esta plantilla de forma fácilmente identificable, así como el valor de inversión por unidad correspondiente.</t>
  </si>
  <si>
    <t>Dentro del apartado "Características de la ERM/EM en origen", en la celda correspondiente a situación, se debe indicar: nombre del ramal/gasoducto del que se parte, empresa propietaria del mismo, denominación de la posición y término municipal en el que se encuentra situada.</t>
  </si>
  <si>
    <t>En el valor de inversión correspondiente a la "red de distribución" no se deben incluir las acometidas.</t>
  </si>
  <si>
    <r>
      <t xml:space="preserve">Igualmente se deben detallar las posibles subvenciones destinadas al proyecto, tanto por parte de la Comunidad Autónoma afectada como de otros entes. Estas subvenciones se deben incorporar de forma íntegra en los análisis de la inversión, </t>
    </r>
    <r>
      <rPr>
        <b/>
        <sz val="10"/>
        <rFont val="Arial"/>
        <family val="2"/>
      </rPr>
      <t>sin descontar el IVA.</t>
    </r>
  </si>
  <si>
    <r>
      <t xml:space="preserve">Las unidades empleadas son MILES DE EUROS. </t>
    </r>
    <r>
      <rPr>
        <b/>
        <sz val="10"/>
        <rFont val="Arial"/>
        <family val="2"/>
      </rPr>
      <t>Todas las cantidades se deben introducir con SIGNO POSITIVO en las tablas de análisis de la inversión</t>
    </r>
    <r>
      <rPr>
        <sz val="10"/>
        <rFont val="Arial"/>
        <family val="2"/>
      </rPr>
      <t>.</t>
    </r>
  </si>
  <si>
    <t>Costes Financieros: Se deberán calcular manteniendo como forma de financiación del proyecto la misma  proporción de recursos propios y ajenos del balance de la empresa distribuidora en el año anterior. Además se deberán especificar los parámetros y fórmulas utilizados para su determinación.</t>
  </si>
  <si>
    <t xml:space="preserve">El cálculo de la amortización de los activos se encuentra automatizado, realizándose de forma lineal. El periodo para la amortización de la inversión (neta de subvenciones) es de 30 años.  De este modo, una inversión X realizada en el Año 0 se amortizará completamente en el Año 30, habiéndose amortizado cada año la misma cantidad X/30. </t>
  </si>
  <si>
    <t>Como regla general, todas las inversiones aparecen  en MILES DE EUROS salvo que se indique lo contrario. El cálculo del valor de la inversión correspondiente a cada una de las instalaciones se ha automatizado, de modo que se corresponde con las reflejadas en los Análisis de Inversión correspondientes.</t>
  </si>
  <si>
    <t>La cumplimentación de este formulario no exime de la presentación del resto de la documentación descrita en el artículo 20 de la Orden ITC/3993/2006, de 29 de diciembre, por la que se establece la retribución de determinadas actividades reguladas del sector gasista.</t>
  </si>
  <si>
    <t xml:space="preserve">NOTA: La información contenida en estos puntos tiene carácter de resumen del proyecto. Independientemente del mismo, se ha de enviar adicionalmente la documentación requerida en el artículo 20 de la Orden ITC/3993/2006, de 29 de diciembre.    </t>
  </si>
  <si>
    <t>En este apartado se debe indicar la retribución específica necesaria para asegurar una rentabilidad del proyecto equivalente a la utilizada para las instalaciones de transporte, que para el año 2007 de acuerdo con la Orden ITC/3993/2006, de 29 de diciembre es de 5,21%. Se ha de tener en cuenta que, en caso de ser reconocida, dicha retribución se otorgará de una sóla vez.</t>
  </si>
  <si>
    <t>Este apartado tiene carácter informativo, detallándose los índices que se han empleado para el cálculo de la retribución por la actividad de distribución y por la actividad de suministro a tarifa. El modo de cálculo de las correspondientes retribuciones se detalla en la Orden ITC/3993/2006, de 29 de diciembre.</t>
  </si>
  <si>
    <t xml:space="preserve">NOTA: La información contenida en estos puntos tiene carácter de resumen del proyecto. Independientemente del mismo, se ha de enviar adicionalmente la documentación requerida en el artículo 20 de la Orden ITC/3993/2006, de 29 de diciembre.       </t>
  </si>
  <si>
    <t>1.2 INSTALACIÓN DE CONEXIÓN</t>
  </si>
  <si>
    <t>1.3 INSTALACIONES DE DISTRIBUCIÓN:</t>
  </si>
  <si>
    <t>Planta (miles de €)</t>
  </si>
  <si>
    <t>1.1 PLANTA SATÉLITE DE GNL</t>
  </si>
  <si>
    <r>
      <t>Capacidad de almacenamiento (m</t>
    </r>
    <r>
      <rPr>
        <vertAlign val="superscript"/>
        <sz val="10"/>
        <rFont val="Arial"/>
        <family val="2"/>
      </rPr>
      <t>3</t>
    </r>
    <r>
      <rPr>
        <sz val="10"/>
        <rFont val="Arial"/>
        <family val="0"/>
      </rPr>
      <t>)</t>
    </r>
  </si>
  <si>
    <t>1.1 Planta satélite de GNL:</t>
  </si>
  <si>
    <t>1.2 Instalación de conexión:</t>
  </si>
  <si>
    <t>1.3 Instalaciones de distribución:</t>
  </si>
  <si>
    <r>
      <t>Ratio €/m</t>
    </r>
    <r>
      <rPr>
        <vertAlign val="superscript"/>
        <sz val="10"/>
        <rFont val="Arial"/>
        <family val="2"/>
      </rPr>
      <t>3</t>
    </r>
    <r>
      <rPr>
        <sz val="10"/>
        <rFont val="Arial"/>
        <family val="0"/>
      </rPr>
      <t>:</t>
    </r>
  </si>
  <si>
    <r>
      <t>En el caso de que dicha instalación sea necesaria se deberá indicar la capacidad de almacenamiento de la misma en m</t>
    </r>
    <r>
      <rPr>
        <vertAlign val="superscript"/>
        <sz val="10"/>
        <rFont val="Arial"/>
        <family val="2"/>
      </rPr>
      <t>3</t>
    </r>
    <r>
      <rPr>
        <sz val="10"/>
        <rFont val="Arial"/>
        <family val="2"/>
      </rPr>
      <t>.</t>
    </r>
  </si>
  <si>
    <t>(1.4) Inversión en ERM</t>
  </si>
  <si>
    <t>(1.5) Inversión en conexión</t>
  </si>
  <si>
    <t>(1.3) Inversión en planta satélite</t>
  </si>
  <si>
    <t xml:space="preserve">Retribución Específica: Si la construcción de las instalaciones se inicia en el año 2007, la misma se debe incorporar al análisis de inversión en la casilla correspondiente al Año 1, y, si se inicia en el año 2008, en la casilla correspondiente la Año 2. </t>
  </si>
  <si>
    <t>El resto del apartado define la estructura del mercado de acuerdo con el grado de liberalización del mismo y los consumos asociados, así como consumos totales asociados al núcleo a gasificar. Igualmente, se debe indicar la evolución de estas variables en el horizonte temporal del análisis.</t>
  </si>
  <si>
    <t>En lo relativo al coste unitario de la materia prima (Cmp) se ha utilizado el valor en vigor en el momento de aprobar la plantilla que se encuentra en la Orden ITC/3992/2006, de 29 de diciembre, por la que se establecen las tarifas de gas natural y gases manufacturados por canalización, alquiler de contadores y derechos de acometida para los consumidores conectados a redes de presión de suministro igual o inferior a 4 bar.</t>
  </si>
  <si>
    <t>SECRETARÍA GENERAL DE LA ENERGÍA</t>
  </si>
  <si>
    <t>Retribución específica otorgada de una sola vez para T.I.R. = 5,21%</t>
  </si>
</sst>
</file>

<file path=xl/styles.xml><?xml version="1.0" encoding="utf-8"?>
<styleSheet xmlns="http://schemas.openxmlformats.org/spreadsheetml/2006/main">
  <numFmts count="4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quot;Sí&quot;;&quot;Sí&quot;;&quot;No&quot;"/>
    <numFmt numFmtId="181" formatCode="&quot;Verdadero&quot;;&quot;Verdadero&quot;;&quot;Falso&quot;"/>
    <numFmt numFmtId="182" formatCode="&quot;Activado&quot;;&quot;Activado&quot;;&quot;Desactivado&quot;"/>
    <numFmt numFmtId="183" formatCode="0.0%"/>
    <numFmt numFmtId="184" formatCode="0.00000"/>
    <numFmt numFmtId="185" formatCode="0.0"/>
    <numFmt numFmtId="186" formatCode="0.000"/>
    <numFmt numFmtId="187" formatCode="0.0000"/>
    <numFmt numFmtId="188" formatCode="0.000000"/>
    <numFmt numFmtId="189" formatCode="0.0000000"/>
    <numFmt numFmtId="190" formatCode="0.00000000"/>
    <numFmt numFmtId="191" formatCode="0.000000000"/>
    <numFmt numFmtId="192" formatCode="0.0000000000"/>
    <numFmt numFmtId="193" formatCode="0.00000000000"/>
    <numFmt numFmtId="194" formatCode="d\-mmm\-yyyy"/>
    <numFmt numFmtId="195" formatCode="_-* #,##0.00\ [$€]_-;\-* #,##0.00\ [$€]_-;_-* &quot;-&quot;??\ [$€]_-;_-@_-"/>
    <numFmt numFmtId="196" formatCode="#,##0.0"/>
    <numFmt numFmtId="197" formatCode="#,##0.000"/>
    <numFmt numFmtId="198" formatCode="#,##0.0000"/>
    <numFmt numFmtId="199" formatCode="#,##0.00000"/>
    <numFmt numFmtId="200" formatCode="#,##0.000000"/>
    <numFmt numFmtId="201" formatCode="#,##0.0000000"/>
    <numFmt numFmtId="202" formatCode="#,##0.00000000"/>
  </numFmts>
  <fonts count="17">
    <font>
      <sz val="10"/>
      <name val="Arial"/>
      <family val="0"/>
    </font>
    <font>
      <sz val="10"/>
      <color indexed="10"/>
      <name val="Arial"/>
      <family val="2"/>
    </font>
    <font>
      <b/>
      <sz val="10"/>
      <name val="Arial"/>
      <family val="2"/>
    </font>
    <font>
      <u val="single"/>
      <sz val="10"/>
      <color indexed="12"/>
      <name val="Arial"/>
      <family val="0"/>
    </font>
    <font>
      <u val="single"/>
      <sz val="10"/>
      <color indexed="36"/>
      <name val="Arial"/>
      <family val="0"/>
    </font>
    <font>
      <sz val="10"/>
      <color indexed="12"/>
      <name val="Arial"/>
      <family val="2"/>
    </font>
    <font>
      <sz val="8"/>
      <name val="Arial"/>
      <family val="2"/>
    </font>
    <font>
      <b/>
      <u val="single"/>
      <sz val="10"/>
      <name val="Arial"/>
      <family val="2"/>
    </font>
    <font>
      <sz val="8"/>
      <name val="Gill Sans"/>
      <family val="0"/>
    </font>
    <font>
      <b/>
      <sz val="10"/>
      <color indexed="12"/>
      <name val="Arial"/>
      <family val="2"/>
    </font>
    <font>
      <b/>
      <sz val="10"/>
      <color indexed="8"/>
      <name val="Arial"/>
      <family val="2"/>
    </font>
    <font>
      <sz val="10"/>
      <color indexed="8"/>
      <name val="Arial"/>
      <family val="2"/>
    </font>
    <font>
      <b/>
      <u val="single"/>
      <sz val="10"/>
      <color indexed="8"/>
      <name val="Arial"/>
      <family val="2"/>
    </font>
    <font>
      <sz val="8"/>
      <color indexed="8"/>
      <name val="Arial"/>
      <family val="2"/>
    </font>
    <font>
      <vertAlign val="superscript"/>
      <sz val="10"/>
      <color indexed="8"/>
      <name val="Arial"/>
      <family val="2"/>
    </font>
    <font>
      <vertAlign val="subscript"/>
      <sz val="10"/>
      <color indexed="8"/>
      <name val="Arial"/>
      <family val="2"/>
    </font>
    <font>
      <vertAlign val="superscript"/>
      <sz val="10"/>
      <name val="Arial"/>
      <family val="2"/>
    </font>
  </fonts>
  <fills count="8">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indexed="13"/>
        <bgColor indexed="64"/>
      </patternFill>
    </fill>
  </fills>
  <borders count="19">
    <border>
      <left/>
      <right/>
      <top/>
      <bottom/>
      <diagonal/>
    </border>
    <border>
      <left style="thin"/>
      <right style="thin"/>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style="medium"/>
      <bottom style="medium"/>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95" fontId="0"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9" fontId="0" fillId="0" borderId="0" applyFont="0" applyFill="0" applyBorder="0" applyAlignment="0" applyProtection="0"/>
  </cellStyleXfs>
  <cellXfs count="226">
    <xf numFmtId="0" fontId="0" fillId="0" borderId="0" xfId="0" applyAlignment="1">
      <alignment/>
    </xf>
    <xf numFmtId="0" fontId="0" fillId="2" borderId="0" xfId="0" applyFill="1" applyAlignment="1">
      <alignment/>
    </xf>
    <xf numFmtId="0" fontId="0" fillId="2" borderId="0" xfId="0" applyFill="1" applyAlignment="1">
      <alignment vertical="top" wrapText="1"/>
    </xf>
    <xf numFmtId="3" fontId="0" fillId="2" borderId="0" xfId="0" applyNumberFormat="1" applyFill="1" applyAlignment="1">
      <alignment vertical="top"/>
    </xf>
    <xf numFmtId="0" fontId="2" fillId="2" borderId="0" xfId="0" applyFont="1" applyFill="1" applyAlignment="1">
      <alignment/>
    </xf>
    <xf numFmtId="0" fontId="5" fillId="2" borderId="0" xfId="0" applyFont="1" applyFill="1" applyAlignment="1">
      <alignment vertical="top" wrapText="1"/>
    </xf>
    <xf numFmtId="3" fontId="5" fillId="0" borderId="1" xfId="0" applyNumberFormat="1" applyFont="1" applyBorder="1" applyAlignment="1">
      <alignment/>
    </xf>
    <xf numFmtId="0" fontId="0" fillId="2" borderId="0" xfId="0" applyFill="1" applyBorder="1" applyAlignment="1">
      <alignment/>
    </xf>
    <xf numFmtId="3" fontId="5" fillId="2" borderId="1" xfId="0" applyNumberFormat="1" applyFont="1" applyFill="1" applyBorder="1" applyAlignment="1">
      <alignment/>
    </xf>
    <xf numFmtId="3" fontId="5" fillId="2" borderId="0" xfId="0" applyNumberFormat="1" applyFont="1" applyFill="1" applyBorder="1" applyAlignment="1">
      <alignment/>
    </xf>
    <xf numFmtId="0" fontId="5" fillId="2" borderId="1" xfId="0" applyFont="1" applyFill="1" applyBorder="1" applyAlignment="1">
      <alignment/>
    </xf>
    <xf numFmtId="0" fontId="5" fillId="2" borderId="0" xfId="0" applyFont="1" applyFill="1" applyAlignment="1">
      <alignment/>
    </xf>
    <xf numFmtId="9" fontId="5" fillId="2" borderId="1" xfId="22" applyFont="1" applyFill="1" applyBorder="1" applyAlignment="1">
      <alignment/>
    </xf>
    <xf numFmtId="3" fontId="0" fillId="2" borderId="0" xfId="0" applyNumberFormat="1" applyFill="1" applyBorder="1" applyAlignment="1">
      <alignment/>
    </xf>
    <xf numFmtId="10" fontId="5" fillId="2" borderId="0" xfId="0" applyNumberFormat="1" applyFont="1" applyFill="1" applyBorder="1" applyAlignment="1">
      <alignment/>
    </xf>
    <xf numFmtId="3" fontId="0" fillId="2" borderId="0" xfId="0" applyNumberFormat="1" applyFill="1" applyAlignment="1">
      <alignment/>
    </xf>
    <xf numFmtId="3" fontId="1" fillId="2" borderId="0" xfId="0" applyNumberFormat="1" applyFont="1" applyFill="1" applyAlignment="1">
      <alignment/>
    </xf>
    <xf numFmtId="3" fontId="5" fillId="3" borderId="2" xfId="0" applyNumberFormat="1" applyFont="1" applyFill="1" applyBorder="1" applyAlignment="1">
      <alignment/>
    </xf>
    <xf numFmtId="3" fontId="5" fillId="3" borderId="1" xfId="0" applyNumberFormat="1" applyFont="1" applyFill="1" applyBorder="1" applyAlignment="1">
      <alignment/>
    </xf>
    <xf numFmtId="3" fontId="0" fillId="3" borderId="0" xfId="0" applyNumberFormat="1" applyFill="1" applyAlignment="1">
      <alignment/>
    </xf>
    <xf numFmtId="3" fontId="1" fillId="3" borderId="0" xfId="0" applyNumberFormat="1" applyFont="1" applyFill="1" applyAlignment="1">
      <alignment/>
    </xf>
    <xf numFmtId="3" fontId="5" fillId="3" borderId="0" xfId="0" applyNumberFormat="1" applyFont="1" applyFill="1" applyBorder="1" applyAlignment="1">
      <alignment/>
    </xf>
    <xf numFmtId="0" fontId="8" fillId="2" borderId="0" xfId="0" applyFont="1" applyFill="1" applyAlignment="1">
      <alignment horizontal="right"/>
    </xf>
    <xf numFmtId="0" fontId="0" fillId="0" borderId="0" xfId="0" applyAlignment="1" applyProtection="1">
      <alignment vertical="top"/>
      <protection locked="0"/>
    </xf>
    <xf numFmtId="0" fontId="0" fillId="0" borderId="0" xfId="0" applyAlignment="1" applyProtection="1">
      <alignment/>
      <protection locked="0"/>
    </xf>
    <xf numFmtId="0" fontId="1" fillId="0" borderId="0" xfId="0" applyFont="1" applyAlignment="1" applyProtection="1">
      <alignment vertical="top"/>
      <protection locked="0"/>
    </xf>
    <xf numFmtId="0" fontId="1" fillId="0" borderId="0" xfId="0" applyFont="1" applyBorder="1" applyAlignment="1" applyProtection="1">
      <alignment vertical="top"/>
      <protection locked="0"/>
    </xf>
    <xf numFmtId="0" fontId="0" fillId="0" borderId="0" xfId="0" applyBorder="1" applyAlignment="1" applyProtection="1">
      <alignment vertical="top"/>
      <protection locked="0"/>
    </xf>
    <xf numFmtId="0" fontId="0" fillId="0" borderId="0" xfId="0" applyBorder="1" applyAlignment="1" applyProtection="1">
      <alignment vertical="top" wrapText="1"/>
      <protection locked="0"/>
    </xf>
    <xf numFmtId="0" fontId="0" fillId="0" borderId="0" xfId="0" applyAlignment="1" applyProtection="1">
      <alignment vertical="top" wrapText="1"/>
      <protection locked="0"/>
    </xf>
    <xf numFmtId="0" fontId="0" fillId="2" borderId="0" xfId="0" applyFill="1" applyAlignment="1">
      <alignment vertical="center"/>
    </xf>
    <xf numFmtId="0" fontId="0" fillId="0" borderId="0" xfId="0" applyAlignment="1">
      <alignment vertical="center"/>
    </xf>
    <xf numFmtId="0" fontId="2" fillId="2" borderId="0" xfId="0" applyFont="1" applyFill="1" applyAlignment="1">
      <alignment vertical="center" wrapText="1"/>
    </xf>
    <xf numFmtId="0" fontId="0" fillId="4" borderId="0" xfId="0" applyFont="1" applyFill="1" applyAlignment="1">
      <alignment/>
    </xf>
    <xf numFmtId="0" fontId="0" fillId="4" borderId="0" xfId="0" applyFont="1" applyFill="1" applyBorder="1" applyAlignment="1">
      <alignment/>
    </xf>
    <xf numFmtId="10" fontId="0" fillId="4" borderId="0" xfId="0" applyNumberFormat="1" applyFont="1" applyFill="1" applyBorder="1" applyAlignment="1">
      <alignment/>
    </xf>
    <xf numFmtId="0" fontId="0" fillId="4" borderId="0" xfId="0" applyFill="1" applyAlignment="1">
      <alignment/>
    </xf>
    <xf numFmtId="10" fontId="5" fillId="4" borderId="0" xfId="0" applyNumberFormat="1" applyFont="1" applyFill="1" applyBorder="1" applyAlignment="1">
      <alignment/>
    </xf>
    <xf numFmtId="0" fontId="0" fillId="4" borderId="0" xfId="0" applyFill="1" applyBorder="1" applyAlignment="1">
      <alignment/>
    </xf>
    <xf numFmtId="0" fontId="7" fillId="4" borderId="0" xfId="0" applyFont="1" applyFill="1" applyBorder="1" applyAlignment="1">
      <alignment/>
    </xf>
    <xf numFmtId="0" fontId="0" fillId="4" borderId="0" xfId="0" applyFill="1" applyBorder="1" applyAlignment="1">
      <alignment vertical="top" wrapText="1"/>
    </xf>
    <xf numFmtId="0" fontId="0" fillId="5" borderId="3" xfId="0" applyFill="1" applyBorder="1" applyAlignment="1">
      <alignment vertical="top" wrapText="1"/>
    </xf>
    <xf numFmtId="0" fontId="0" fillId="5" borderId="0" xfId="0" applyFill="1" applyBorder="1" applyAlignment="1">
      <alignment/>
    </xf>
    <xf numFmtId="0" fontId="0" fillId="5" borderId="0" xfId="0" applyFill="1" applyBorder="1" applyAlignment="1">
      <alignment vertical="top" wrapText="1"/>
    </xf>
    <xf numFmtId="0" fontId="0" fillId="5" borderId="4" xfId="0" applyFill="1" applyBorder="1" applyAlignment="1">
      <alignment/>
    </xf>
    <xf numFmtId="0" fontId="2" fillId="5" borderId="0" xfId="0" applyFont="1" applyFill="1" applyBorder="1" applyAlignment="1">
      <alignment/>
    </xf>
    <xf numFmtId="0" fontId="2" fillId="5" borderId="4" xfId="0" applyFont="1" applyFill="1" applyBorder="1" applyAlignment="1">
      <alignment/>
    </xf>
    <xf numFmtId="0" fontId="0" fillId="5" borderId="5" xfId="0" applyFill="1" applyBorder="1" applyAlignment="1">
      <alignment vertical="top" wrapText="1"/>
    </xf>
    <xf numFmtId="0" fontId="0" fillId="5" borderId="6" xfId="0" applyFill="1" applyBorder="1" applyAlignment="1">
      <alignment vertical="top" wrapText="1"/>
    </xf>
    <xf numFmtId="0" fontId="0" fillId="5" borderId="6" xfId="0" applyFill="1" applyBorder="1" applyAlignment="1">
      <alignment/>
    </xf>
    <xf numFmtId="3" fontId="5" fillId="5" borderId="6" xfId="0" applyNumberFormat="1" applyFont="1" applyFill="1" applyBorder="1" applyAlignment="1">
      <alignment/>
    </xf>
    <xf numFmtId="0" fontId="5" fillId="5" borderId="6" xfId="0" applyFont="1" applyFill="1" applyBorder="1" applyAlignment="1">
      <alignment vertical="top"/>
    </xf>
    <xf numFmtId="0" fontId="0" fillId="5" borderId="7" xfId="0" applyFill="1" applyBorder="1" applyAlignment="1">
      <alignment/>
    </xf>
    <xf numFmtId="0" fontId="0" fillId="5" borderId="3" xfId="0" applyFill="1" applyBorder="1" applyAlignment="1">
      <alignment/>
    </xf>
    <xf numFmtId="3" fontId="0" fillId="5" borderId="0" xfId="0" applyNumberFormat="1" applyFont="1" applyFill="1" applyBorder="1" applyAlignment="1">
      <alignment vertical="top" wrapText="1"/>
    </xf>
    <xf numFmtId="0" fontId="5" fillId="5" borderId="0" xfId="0" applyFont="1" applyFill="1" applyBorder="1" applyAlignment="1">
      <alignment vertical="top" wrapText="1"/>
    </xf>
    <xf numFmtId="0" fontId="0" fillId="5" borderId="5" xfId="0" applyFill="1" applyBorder="1" applyAlignment="1">
      <alignment/>
    </xf>
    <xf numFmtId="187" fontId="5" fillId="4" borderId="0" xfId="0" applyNumberFormat="1" applyFont="1" applyFill="1" applyBorder="1" applyAlignment="1">
      <alignment/>
    </xf>
    <xf numFmtId="0" fontId="1" fillId="4" borderId="0" xfId="0" applyFont="1" applyFill="1" applyBorder="1" applyAlignment="1">
      <alignment/>
    </xf>
    <xf numFmtId="0" fontId="0" fillId="5" borderId="0" xfId="0" applyFill="1" applyAlignment="1">
      <alignment/>
    </xf>
    <xf numFmtId="3" fontId="0" fillId="4" borderId="0" xfId="0" applyNumberFormat="1" applyFont="1" applyFill="1" applyBorder="1" applyAlignment="1">
      <alignment/>
    </xf>
    <xf numFmtId="3" fontId="1" fillId="4" borderId="0" xfId="0" applyNumberFormat="1" applyFont="1" applyFill="1" applyBorder="1" applyAlignment="1">
      <alignment/>
    </xf>
    <xf numFmtId="0" fontId="1" fillId="4" borderId="0" xfId="0" applyFont="1" applyFill="1" applyAlignment="1">
      <alignment/>
    </xf>
    <xf numFmtId="3" fontId="5" fillId="4" borderId="0" xfId="0" applyNumberFormat="1" applyFont="1" applyFill="1" applyBorder="1" applyAlignment="1">
      <alignment/>
    </xf>
    <xf numFmtId="0" fontId="0" fillId="5" borderId="0" xfId="0" applyFont="1" applyFill="1" applyBorder="1" applyAlignment="1">
      <alignment vertical="top" wrapText="1"/>
    </xf>
    <xf numFmtId="0" fontId="0" fillId="5" borderId="0" xfId="0" applyFill="1" applyBorder="1" applyAlignment="1">
      <alignment horizontal="center" vertical="top" wrapText="1"/>
    </xf>
    <xf numFmtId="0" fontId="10" fillId="2" borderId="0" xfId="0" applyFont="1" applyFill="1" applyAlignment="1">
      <alignment/>
    </xf>
    <xf numFmtId="10" fontId="9" fillId="2" borderId="8" xfId="0" applyNumberFormat="1" applyFont="1" applyFill="1" applyBorder="1" applyAlignment="1">
      <alignment/>
    </xf>
    <xf numFmtId="0" fontId="11" fillId="5" borderId="0" xfId="0" applyFont="1" applyFill="1" applyBorder="1" applyAlignment="1">
      <alignment/>
    </xf>
    <xf numFmtId="0" fontId="11" fillId="5" borderId="0" xfId="0" applyFont="1" applyFill="1" applyBorder="1" applyAlignment="1">
      <alignment vertical="top" wrapText="1"/>
    </xf>
    <xf numFmtId="0" fontId="10" fillId="5" borderId="0" xfId="0" applyFont="1" applyFill="1" applyBorder="1" applyAlignment="1">
      <alignment vertical="top" wrapText="1"/>
    </xf>
    <xf numFmtId="0" fontId="11" fillId="5" borderId="3" xfId="0" applyFont="1" applyFill="1" applyBorder="1" applyAlignment="1">
      <alignment vertical="top" wrapText="1"/>
    </xf>
    <xf numFmtId="0" fontId="13" fillId="5" borderId="0" xfId="0" applyFont="1" applyFill="1" applyBorder="1" applyAlignment="1">
      <alignment vertical="top" wrapText="1"/>
    </xf>
    <xf numFmtId="0" fontId="11" fillId="4" borderId="0" xfId="0" applyFont="1" applyFill="1" applyAlignment="1">
      <alignment/>
    </xf>
    <xf numFmtId="0" fontId="11" fillId="4" borderId="0" xfId="0" applyFont="1" applyFill="1" applyBorder="1" applyAlignment="1">
      <alignment/>
    </xf>
    <xf numFmtId="0" fontId="10" fillId="2" borderId="1" xfId="0" applyFont="1" applyFill="1" applyBorder="1" applyAlignment="1">
      <alignment horizontal="center"/>
    </xf>
    <xf numFmtId="0" fontId="11" fillId="5" borderId="3" xfId="0" applyFont="1" applyFill="1" applyBorder="1" applyAlignment="1">
      <alignment vertical="top"/>
    </xf>
    <xf numFmtId="0" fontId="11" fillId="5" borderId="0" xfId="0" applyFont="1" applyFill="1" applyAlignment="1">
      <alignment/>
    </xf>
    <xf numFmtId="0" fontId="11" fillId="2" borderId="0" xfId="0" applyFont="1" applyFill="1" applyAlignment="1">
      <alignment/>
    </xf>
    <xf numFmtId="0" fontId="11" fillId="2" borderId="0" xfId="0" applyFont="1" applyFill="1" applyAlignment="1">
      <alignment vertical="top" wrapText="1"/>
    </xf>
    <xf numFmtId="0" fontId="11" fillId="2" borderId="0" xfId="0" applyFont="1" applyFill="1" applyBorder="1" applyAlignment="1">
      <alignment vertical="top" wrapText="1"/>
    </xf>
    <xf numFmtId="3" fontId="10" fillId="2" borderId="0" xfId="0" applyNumberFormat="1" applyFont="1" applyFill="1" applyBorder="1" applyAlignment="1">
      <alignment vertical="top" wrapText="1"/>
    </xf>
    <xf numFmtId="0" fontId="11" fillId="2" borderId="0" xfId="0" applyFont="1" applyFill="1" applyBorder="1" applyAlignment="1">
      <alignment/>
    </xf>
    <xf numFmtId="3" fontId="11" fillId="5" borderId="0" xfId="0" applyNumberFormat="1" applyFont="1" applyFill="1" applyBorder="1" applyAlignment="1">
      <alignment vertical="top"/>
    </xf>
    <xf numFmtId="10" fontId="11" fillId="4" borderId="0" xfId="0" applyNumberFormat="1" applyFont="1" applyFill="1" applyBorder="1" applyAlignment="1">
      <alignment/>
    </xf>
    <xf numFmtId="3" fontId="11" fillId="2" borderId="0" xfId="0" applyNumberFormat="1" applyFont="1" applyFill="1" applyAlignment="1">
      <alignment/>
    </xf>
    <xf numFmtId="3" fontId="11" fillId="2" borderId="0" xfId="0" applyNumberFormat="1" applyFont="1" applyFill="1" applyBorder="1" applyAlignment="1">
      <alignment/>
    </xf>
    <xf numFmtId="0" fontId="11" fillId="2" borderId="1" xfId="0" applyFont="1" applyFill="1" applyBorder="1" applyAlignment="1" applyProtection="1">
      <alignment vertical="top" wrapText="1"/>
      <protection locked="0"/>
    </xf>
    <xf numFmtId="194" fontId="11" fillId="2" borderId="1" xfId="0" applyNumberFormat="1" applyFont="1" applyFill="1" applyBorder="1" applyAlignment="1" applyProtection="1">
      <alignment vertical="top" wrapText="1"/>
      <protection locked="0"/>
    </xf>
    <xf numFmtId="0" fontId="11" fillId="3" borderId="0" xfId="0" applyFont="1" applyFill="1" applyAlignment="1">
      <alignment/>
    </xf>
    <xf numFmtId="3" fontId="11" fillId="2" borderId="9" xfId="0" applyNumberFormat="1" applyFont="1" applyFill="1" applyBorder="1" applyAlignment="1">
      <alignment/>
    </xf>
    <xf numFmtId="3" fontId="5" fillId="2" borderId="10" xfId="0" applyNumberFormat="1" applyFont="1" applyFill="1" applyBorder="1" applyAlignment="1">
      <alignment/>
    </xf>
    <xf numFmtId="3" fontId="5" fillId="2" borderId="9" xfId="0" applyNumberFormat="1" applyFont="1" applyFill="1" applyBorder="1" applyAlignment="1">
      <alignment/>
    </xf>
    <xf numFmtId="0" fontId="10" fillId="2" borderId="10" xfId="0" applyFont="1" applyFill="1" applyBorder="1" applyAlignment="1">
      <alignment horizontal="center"/>
    </xf>
    <xf numFmtId="0" fontId="11" fillId="2" borderId="1" xfId="0" applyFont="1" applyFill="1" applyBorder="1" applyAlignment="1" applyProtection="1">
      <alignment horizontal="justify" vertical="top" wrapText="1"/>
      <protection locked="0"/>
    </xf>
    <xf numFmtId="3" fontId="11" fillId="2" borderId="1" xfId="0" applyNumberFormat="1" applyFont="1" applyFill="1" applyBorder="1" applyAlignment="1" applyProtection="1">
      <alignment horizontal="justify" vertical="top"/>
      <protection locked="0"/>
    </xf>
    <xf numFmtId="3" fontId="11" fillId="2" borderId="1" xfId="0" applyNumberFormat="1" applyFont="1" applyFill="1" applyBorder="1" applyAlignment="1" applyProtection="1">
      <alignment horizontal="right" vertical="top"/>
      <protection locked="0"/>
    </xf>
    <xf numFmtId="0" fontId="0" fillId="2" borderId="0" xfId="0" applyFont="1" applyFill="1" applyAlignment="1">
      <alignment/>
    </xf>
    <xf numFmtId="3" fontId="5" fillId="2" borderId="2" xfId="0" applyNumberFormat="1" applyFont="1" applyFill="1" applyBorder="1" applyAlignment="1">
      <alignment/>
    </xf>
    <xf numFmtId="3" fontId="0" fillId="2" borderId="9" xfId="0" applyNumberFormat="1" applyFill="1" applyBorder="1" applyAlignment="1">
      <alignment/>
    </xf>
    <xf numFmtId="0" fontId="0" fillId="2" borderId="0" xfId="0" applyFill="1" applyAlignment="1" applyProtection="1">
      <alignment vertical="top"/>
      <protection/>
    </xf>
    <xf numFmtId="0" fontId="0" fillId="2" borderId="0" xfId="0" applyFill="1" applyBorder="1" applyAlignment="1" applyProtection="1">
      <alignment vertical="top"/>
      <protection/>
    </xf>
    <xf numFmtId="0" fontId="6" fillId="2" borderId="1" xfId="0" applyFont="1" applyFill="1" applyBorder="1" applyAlignment="1" applyProtection="1">
      <alignment horizontal="left" vertical="top" wrapText="1"/>
      <protection/>
    </xf>
    <xf numFmtId="0" fontId="6" fillId="2" borderId="0" xfId="0" applyFont="1" applyFill="1" applyBorder="1" applyAlignment="1" applyProtection="1">
      <alignment horizontal="left" vertical="top" wrapText="1"/>
      <protection/>
    </xf>
    <xf numFmtId="0" fontId="0" fillId="2" borderId="0" xfId="0" applyFill="1" applyBorder="1" applyAlignment="1" applyProtection="1">
      <alignment vertical="top" wrapText="1"/>
      <protection/>
    </xf>
    <xf numFmtId="0" fontId="10" fillId="6" borderId="0" xfId="0" applyFont="1" applyFill="1" applyBorder="1" applyAlignment="1" applyProtection="1">
      <alignment vertical="top" wrapText="1"/>
      <protection/>
    </xf>
    <xf numFmtId="0" fontId="11" fillId="2" borderId="0" xfId="0" applyFont="1" applyFill="1" applyBorder="1" applyAlignment="1" applyProtection="1">
      <alignment vertical="top" wrapText="1"/>
      <protection/>
    </xf>
    <xf numFmtId="0" fontId="11" fillId="0" borderId="0" xfId="0" applyFont="1" applyAlignment="1" applyProtection="1">
      <alignment vertical="top"/>
      <protection/>
    </xf>
    <xf numFmtId="194" fontId="11" fillId="2" borderId="0" xfId="0" applyNumberFormat="1" applyFont="1" applyFill="1" applyBorder="1" applyAlignment="1" applyProtection="1">
      <alignment vertical="top" wrapText="1"/>
      <protection/>
    </xf>
    <xf numFmtId="0" fontId="11" fillId="2" borderId="0" xfId="0" applyFont="1" applyFill="1" applyAlignment="1" applyProtection="1">
      <alignment vertical="top"/>
      <protection/>
    </xf>
    <xf numFmtId="0" fontId="11" fillId="0" borderId="0" xfId="0" applyFont="1" applyAlignment="1" applyProtection="1">
      <alignment/>
      <protection/>
    </xf>
    <xf numFmtId="0" fontId="11" fillId="2" borderId="0" xfId="0" applyFont="1" applyFill="1" applyBorder="1" applyAlignment="1" applyProtection="1">
      <alignment vertical="top"/>
      <protection/>
    </xf>
    <xf numFmtId="0" fontId="10" fillId="6" borderId="0" xfId="0" applyFont="1" applyFill="1" applyAlignment="1" applyProtection="1">
      <alignment/>
      <protection/>
    </xf>
    <xf numFmtId="0" fontId="11" fillId="2" borderId="0" xfId="0" applyFont="1" applyFill="1" applyAlignment="1" applyProtection="1">
      <alignment vertical="top" wrapText="1"/>
      <protection/>
    </xf>
    <xf numFmtId="3" fontId="11" fillId="2" borderId="0" xfId="0" applyNumberFormat="1" applyFont="1" applyFill="1" applyBorder="1" applyAlignment="1" applyProtection="1">
      <alignment horizontal="justify" vertical="top"/>
      <protection/>
    </xf>
    <xf numFmtId="3" fontId="11" fillId="2" borderId="0" xfId="0" applyNumberFormat="1" applyFont="1" applyFill="1" applyAlignment="1" applyProtection="1">
      <alignment horizontal="right" vertical="top"/>
      <protection/>
    </xf>
    <xf numFmtId="0" fontId="0" fillId="2" borderId="0" xfId="0" applyFill="1" applyAlignment="1" applyProtection="1">
      <alignment vertical="top" wrapText="1"/>
      <protection/>
    </xf>
    <xf numFmtId="0" fontId="0" fillId="0" borderId="0" xfId="0" applyAlignment="1" applyProtection="1">
      <alignment vertical="top"/>
      <protection/>
    </xf>
    <xf numFmtId="3" fontId="11" fillId="2" borderId="1" xfId="0" applyNumberFormat="1" applyFont="1" applyFill="1" applyBorder="1" applyAlignment="1" applyProtection="1">
      <alignment vertical="top" wrapText="1"/>
      <protection locked="0"/>
    </xf>
    <xf numFmtId="3" fontId="11" fillId="2" borderId="1" xfId="0" applyNumberFormat="1" applyFont="1" applyFill="1" applyBorder="1" applyAlignment="1" applyProtection="1">
      <alignment horizontal="right" vertical="top" wrapText="1"/>
      <protection locked="0"/>
    </xf>
    <xf numFmtId="3" fontId="11" fillId="2" borderId="1" xfId="0" applyNumberFormat="1" applyFont="1" applyFill="1" applyBorder="1" applyAlignment="1" applyProtection="1">
      <alignment/>
      <protection locked="0"/>
    </xf>
    <xf numFmtId="3" fontId="11" fillId="0" borderId="1" xfId="0" applyNumberFormat="1" applyFont="1" applyBorder="1" applyAlignment="1" applyProtection="1">
      <alignment/>
      <protection locked="0"/>
    </xf>
    <xf numFmtId="3" fontId="11" fillId="2" borderId="10" xfId="0" applyNumberFormat="1" applyFont="1" applyFill="1" applyBorder="1" applyAlignment="1" applyProtection="1">
      <alignment/>
      <protection locked="0"/>
    </xf>
    <xf numFmtId="3" fontId="0" fillId="2" borderId="1" xfId="0" applyNumberFormat="1" applyFont="1" applyFill="1" applyBorder="1" applyAlignment="1" applyProtection="1">
      <alignment/>
      <protection locked="0"/>
    </xf>
    <xf numFmtId="197" fontId="5" fillId="0" borderId="1" xfId="0" applyNumberFormat="1" applyFont="1" applyBorder="1" applyAlignment="1">
      <alignment/>
    </xf>
    <xf numFmtId="197" fontId="5" fillId="0" borderId="11" xfId="0" applyNumberFormat="1" applyFont="1" applyBorder="1" applyAlignment="1">
      <alignment/>
    </xf>
    <xf numFmtId="15" fontId="11" fillId="2" borderId="10" xfId="0" applyNumberFormat="1" applyFont="1" applyFill="1" applyBorder="1" applyAlignment="1" applyProtection="1">
      <alignment vertical="top" wrapText="1"/>
      <protection locked="0"/>
    </xf>
    <xf numFmtId="3" fontId="5" fillId="2" borderId="1" xfId="0" applyNumberFormat="1" applyFont="1" applyFill="1" applyBorder="1" applyAlignment="1" applyProtection="1">
      <alignment/>
      <protection/>
    </xf>
    <xf numFmtId="3" fontId="0" fillId="0" borderId="1" xfId="0" applyNumberFormat="1" applyFont="1" applyBorder="1" applyAlignment="1" applyProtection="1">
      <alignment/>
      <protection locked="0"/>
    </xf>
    <xf numFmtId="3" fontId="5" fillId="0" borderId="1" xfId="0" applyNumberFormat="1" applyFont="1" applyBorder="1" applyAlignment="1" applyProtection="1">
      <alignment/>
      <protection/>
    </xf>
    <xf numFmtId="9" fontId="5" fillId="2" borderId="1" xfId="22" applyNumberFormat="1" applyFont="1" applyFill="1" applyBorder="1" applyAlignment="1">
      <alignment/>
    </xf>
    <xf numFmtId="184" fontId="5" fillId="2" borderId="1" xfId="0" applyNumberFormat="1" applyFont="1" applyFill="1" applyBorder="1" applyAlignment="1">
      <alignment/>
    </xf>
    <xf numFmtId="0" fontId="0" fillId="2" borderId="0" xfId="0" applyFill="1" applyAlignment="1" applyProtection="1">
      <alignment/>
      <protection/>
    </xf>
    <xf numFmtId="0" fontId="0" fillId="0" borderId="0" xfId="0" applyAlignment="1" applyProtection="1">
      <alignment/>
      <protection/>
    </xf>
    <xf numFmtId="0" fontId="2" fillId="2" borderId="0" xfId="0" applyFont="1" applyFill="1" applyAlignment="1" applyProtection="1">
      <alignment vertical="top"/>
      <protection/>
    </xf>
    <xf numFmtId="0" fontId="2" fillId="2" borderId="0" xfId="0" applyFont="1" applyFill="1" applyAlignment="1" applyProtection="1">
      <alignment/>
      <protection/>
    </xf>
    <xf numFmtId="0" fontId="0" fillId="2" borderId="0" xfId="0" applyFill="1" applyBorder="1" applyAlignment="1" applyProtection="1">
      <alignment/>
      <protection/>
    </xf>
    <xf numFmtId="0" fontId="11" fillId="2" borderId="4" xfId="0" applyFont="1" applyFill="1" applyBorder="1" applyAlignment="1">
      <alignment/>
    </xf>
    <xf numFmtId="3" fontId="5" fillId="3" borderId="1" xfId="0" applyNumberFormat="1" applyFont="1" applyFill="1" applyBorder="1" applyAlignment="1">
      <alignment vertical="top" wrapText="1"/>
    </xf>
    <xf numFmtId="3" fontId="5" fillId="3" borderId="1" xfId="0" applyNumberFormat="1" applyFont="1" applyFill="1" applyBorder="1" applyAlignment="1" applyProtection="1">
      <alignment vertical="top" wrapText="1"/>
      <protection/>
    </xf>
    <xf numFmtId="0" fontId="11" fillId="5" borderId="4" xfId="0" applyFont="1" applyFill="1" applyBorder="1" applyAlignment="1">
      <alignment/>
    </xf>
    <xf numFmtId="2" fontId="5" fillId="2" borderId="1" xfId="0" applyNumberFormat="1" applyFont="1" applyFill="1" applyBorder="1" applyAlignment="1">
      <alignment/>
    </xf>
    <xf numFmtId="0" fontId="5" fillId="0" borderId="1" xfId="0" applyFont="1" applyFill="1" applyBorder="1" applyAlignment="1">
      <alignment/>
    </xf>
    <xf numFmtId="10" fontId="5" fillId="0" borderId="1" xfId="0" applyNumberFormat="1" applyFont="1" applyFill="1" applyBorder="1" applyAlignment="1">
      <alignment/>
    </xf>
    <xf numFmtId="200" fontId="5" fillId="0" borderId="1" xfId="0" applyNumberFormat="1" applyFont="1" applyFill="1" applyBorder="1" applyAlignment="1">
      <alignment/>
    </xf>
    <xf numFmtId="3" fontId="0" fillId="2" borderId="0" xfId="0" applyNumberFormat="1" applyFill="1" applyBorder="1" applyAlignment="1">
      <alignment vertical="top" wrapText="1"/>
    </xf>
    <xf numFmtId="0" fontId="0" fillId="2" borderId="0" xfId="0" applyFill="1" applyBorder="1" applyAlignment="1">
      <alignment vertical="top" wrapText="1"/>
    </xf>
    <xf numFmtId="0" fontId="10" fillId="2" borderId="0" xfId="0" applyFont="1" applyFill="1" applyBorder="1" applyAlignment="1">
      <alignment vertical="center" wrapText="1"/>
    </xf>
    <xf numFmtId="0" fontId="11" fillId="5" borderId="3" xfId="0" applyFont="1" applyFill="1" applyBorder="1" applyAlignment="1">
      <alignment/>
    </xf>
    <xf numFmtId="0" fontId="11" fillId="5" borderId="0" xfId="0" applyFont="1" applyFill="1" applyBorder="1" applyAlignment="1">
      <alignment vertical="top" wrapText="1"/>
    </xf>
    <xf numFmtId="0" fontId="11" fillId="5" borderId="4" xfId="0" applyFont="1" applyFill="1" applyBorder="1" applyAlignment="1">
      <alignment vertical="top" wrapText="1"/>
    </xf>
    <xf numFmtId="0" fontId="0" fillId="5" borderId="0" xfId="0" applyFill="1" applyBorder="1" applyAlignment="1">
      <alignment vertical="top" wrapText="1"/>
    </xf>
    <xf numFmtId="0" fontId="0" fillId="5" borderId="4" xfId="0" applyFill="1" applyBorder="1" applyAlignment="1">
      <alignment vertical="top" wrapText="1"/>
    </xf>
    <xf numFmtId="0" fontId="11" fillId="2" borderId="1" xfId="0" applyFont="1" applyFill="1" applyBorder="1" applyAlignment="1" applyProtection="1">
      <alignment vertical="top" wrapText="1"/>
      <protection locked="0"/>
    </xf>
    <xf numFmtId="0" fontId="6" fillId="2" borderId="0" xfId="0" applyFont="1" applyFill="1" applyBorder="1" applyAlignment="1">
      <alignment horizontal="left" wrapText="1"/>
    </xf>
    <xf numFmtId="0" fontId="11" fillId="2" borderId="4" xfId="0" applyFont="1" applyFill="1" applyBorder="1" applyAlignment="1">
      <alignment/>
    </xf>
    <xf numFmtId="0" fontId="10" fillId="2" borderId="0" xfId="0" applyFont="1" applyFill="1" applyAlignment="1">
      <alignment/>
    </xf>
    <xf numFmtId="0" fontId="10" fillId="2" borderId="12" xfId="0" applyFont="1" applyFill="1" applyBorder="1" applyAlignment="1">
      <alignment/>
    </xf>
    <xf numFmtId="0" fontId="10" fillId="2" borderId="13" xfId="0" applyFont="1" applyFill="1" applyBorder="1" applyAlignment="1">
      <alignment/>
    </xf>
    <xf numFmtId="0" fontId="11" fillId="4" borderId="0" xfId="0" applyFont="1" applyFill="1" applyAlignment="1">
      <alignment/>
    </xf>
    <xf numFmtId="0" fontId="11" fillId="4" borderId="4" xfId="0" applyFont="1" applyFill="1" applyBorder="1" applyAlignment="1">
      <alignment/>
    </xf>
    <xf numFmtId="0" fontId="11" fillId="4" borderId="0" xfId="0" applyFont="1" applyFill="1" applyBorder="1" applyAlignment="1">
      <alignment/>
    </xf>
    <xf numFmtId="0" fontId="11" fillId="5" borderId="0" xfId="0" applyFont="1" applyFill="1" applyAlignment="1">
      <alignment/>
    </xf>
    <xf numFmtId="0" fontId="11" fillId="5" borderId="4" xfId="0" applyFont="1" applyFill="1" applyBorder="1" applyAlignment="1">
      <alignment/>
    </xf>
    <xf numFmtId="0" fontId="12" fillId="5" borderId="0" xfId="0" applyFont="1" applyFill="1" applyBorder="1" applyAlignment="1">
      <alignment vertical="top" wrapText="1"/>
    </xf>
    <xf numFmtId="0" fontId="12" fillId="5" borderId="4" xfId="0" applyFont="1" applyFill="1" applyBorder="1" applyAlignment="1">
      <alignment vertical="top" wrapText="1"/>
    </xf>
    <xf numFmtId="3" fontId="5" fillId="2" borderId="1" xfId="0" applyNumberFormat="1" applyFont="1" applyFill="1" applyBorder="1" applyAlignment="1" applyProtection="1">
      <alignment/>
      <protection locked="0"/>
    </xf>
    <xf numFmtId="0" fontId="11" fillId="2" borderId="10" xfId="0" applyFont="1" applyFill="1" applyBorder="1" applyAlignment="1" applyProtection="1">
      <alignment horizontal="justify" vertical="top" wrapText="1"/>
      <protection locked="0"/>
    </xf>
    <xf numFmtId="0" fontId="11" fillId="2" borderId="11" xfId="0" applyFont="1" applyFill="1" applyBorder="1" applyAlignment="1" applyProtection="1">
      <alignment horizontal="justify" vertical="top" wrapText="1"/>
      <protection locked="0"/>
    </xf>
    <xf numFmtId="0" fontId="11" fillId="2" borderId="0" xfId="0" applyFont="1" applyFill="1" applyBorder="1" applyAlignment="1" applyProtection="1">
      <alignment vertical="top" wrapText="1"/>
      <protection/>
    </xf>
    <xf numFmtId="0" fontId="11" fillId="2" borderId="14" xfId="0" applyFont="1" applyFill="1" applyBorder="1" applyAlignment="1" applyProtection="1">
      <alignment horizontal="justify" vertical="top" wrapText="1"/>
      <protection locked="0"/>
    </xf>
    <xf numFmtId="0" fontId="11" fillId="2" borderId="9" xfId="0" applyFont="1" applyFill="1" applyBorder="1" applyAlignment="1" applyProtection="1">
      <alignment horizontal="justify" vertical="top" wrapText="1"/>
      <protection locked="0"/>
    </xf>
    <xf numFmtId="0" fontId="11" fillId="2" borderId="2" xfId="0" applyFont="1" applyFill="1" applyBorder="1" applyAlignment="1" applyProtection="1">
      <alignment horizontal="justify" vertical="top" wrapText="1"/>
      <protection locked="0"/>
    </xf>
    <xf numFmtId="0" fontId="10" fillId="6" borderId="0" xfId="0" applyFont="1" applyFill="1" applyBorder="1" applyAlignment="1" applyProtection="1">
      <alignment vertical="top" wrapText="1"/>
      <protection/>
    </xf>
    <xf numFmtId="0" fontId="11" fillId="2" borderId="0" xfId="0" applyFont="1" applyFill="1" applyAlignment="1" applyProtection="1">
      <alignment vertical="top"/>
      <protection/>
    </xf>
    <xf numFmtId="0" fontId="10" fillId="6" borderId="0" xfId="0" applyFont="1" applyFill="1" applyAlignment="1" applyProtection="1">
      <alignment/>
      <protection/>
    </xf>
    <xf numFmtId="0" fontId="11" fillId="2" borderId="0" xfId="0" applyFont="1" applyFill="1" applyAlignment="1" applyProtection="1">
      <alignment vertical="top" wrapText="1"/>
      <protection/>
    </xf>
    <xf numFmtId="0" fontId="11" fillId="2" borderId="0" xfId="0" applyFont="1" applyFill="1" applyAlignment="1">
      <alignment/>
    </xf>
    <xf numFmtId="0" fontId="11" fillId="2" borderId="0" xfId="0" applyFont="1" applyFill="1" applyBorder="1" applyAlignment="1">
      <alignment/>
    </xf>
    <xf numFmtId="0" fontId="11" fillId="5" borderId="3" xfId="0" applyFont="1" applyFill="1" applyBorder="1" applyAlignment="1">
      <alignment vertical="top" wrapText="1"/>
    </xf>
    <xf numFmtId="0" fontId="10" fillId="6" borderId="0" xfId="0" applyFont="1" applyFill="1" applyAlignment="1">
      <alignment vertical="center"/>
    </xf>
    <xf numFmtId="0" fontId="10" fillId="7" borderId="15" xfId="0" applyFont="1" applyFill="1" applyBorder="1" applyAlignment="1">
      <alignment vertical="center" wrapText="1"/>
    </xf>
    <xf numFmtId="0" fontId="10" fillId="7" borderId="16" xfId="0" applyFont="1" applyFill="1" applyBorder="1" applyAlignment="1">
      <alignment vertical="center" wrapText="1"/>
    </xf>
    <xf numFmtId="0" fontId="10" fillId="7" borderId="17" xfId="0" applyFont="1" applyFill="1" applyBorder="1" applyAlignment="1">
      <alignment vertical="center" wrapText="1"/>
    </xf>
    <xf numFmtId="0" fontId="12" fillId="5" borderId="3" xfId="0" applyFont="1" applyFill="1" applyBorder="1" applyAlignment="1">
      <alignment vertical="top" wrapText="1"/>
    </xf>
    <xf numFmtId="3" fontId="11" fillId="2" borderId="10" xfId="0" applyNumberFormat="1" applyFont="1" applyFill="1" applyBorder="1" applyAlignment="1" applyProtection="1">
      <alignment vertical="top" wrapText="1"/>
      <protection locked="0"/>
    </xf>
    <xf numFmtId="3" fontId="11" fillId="2" borderId="18" xfId="0" applyNumberFormat="1" applyFont="1" applyFill="1" applyBorder="1" applyAlignment="1" applyProtection="1">
      <alignment vertical="top" wrapText="1"/>
      <protection locked="0"/>
    </xf>
    <xf numFmtId="3" fontId="11" fillId="2" borderId="11" xfId="0" applyNumberFormat="1" applyFont="1" applyFill="1" applyBorder="1" applyAlignment="1" applyProtection="1">
      <alignment vertical="top" wrapText="1"/>
      <protection locked="0"/>
    </xf>
    <xf numFmtId="0" fontId="6" fillId="2" borderId="14" xfId="0" applyFont="1" applyFill="1" applyBorder="1" applyAlignment="1">
      <alignment horizontal="left" vertical="top" wrapText="1"/>
    </xf>
    <xf numFmtId="0" fontId="6" fillId="2" borderId="2" xfId="0" applyFont="1" applyFill="1" applyBorder="1" applyAlignment="1">
      <alignment horizontal="left" vertical="top" wrapText="1"/>
    </xf>
    <xf numFmtId="0" fontId="13" fillId="2" borderId="15" xfId="0" applyFont="1" applyFill="1" applyBorder="1" applyAlignment="1" applyProtection="1">
      <alignment horizontal="justify" vertical="top" wrapText="1"/>
      <protection locked="0"/>
    </xf>
    <xf numFmtId="0" fontId="13" fillId="2" borderId="17" xfId="0" applyFont="1" applyFill="1" applyBorder="1" applyAlignment="1" applyProtection="1">
      <alignment horizontal="justify" vertical="top" wrapText="1"/>
      <protection locked="0"/>
    </xf>
    <xf numFmtId="0" fontId="13" fillId="2" borderId="5" xfId="0" applyFont="1" applyFill="1" applyBorder="1" applyAlignment="1" applyProtection="1">
      <alignment horizontal="justify" vertical="top" wrapText="1"/>
      <protection locked="0"/>
    </xf>
    <xf numFmtId="0" fontId="13" fillId="2" borderId="7" xfId="0" applyFont="1" applyFill="1" applyBorder="1" applyAlignment="1" applyProtection="1">
      <alignment horizontal="justify" vertical="top" wrapText="1"/>
      <protection locked="0"/>
    </xf>
    <xf numFmtId="0" fontId="11" fillId="5" borderId="0" xfId="0" applyFont="1" applyFill="1" applyBorder="1" applyAlignment="1">
      <alignment horizontal="center" vertical="top" wrapText="1"/>
    </xf>
    <xf numFmtId="0" fontId="11" fillId="5" borderId="4" xfId="0" applyFont="1" applyFill="1" applyBorder="1" applyAlignment="1">
      <alignment horizontal="center" vertical="top" wrapText="1"/>
    </xf>
    <xf numFmtId="0" fontId="12" fillId="4" borderId="0" xfId="0" applyFont="1" applyFill="1" applyAlignment="1">
      <alignment/>
    </xf>
    <xf numFmtId="3" fontId="11" fillId="2" borderId="1" xfId="0" applyNumberFormat="1" applyFont="1" applyFill="1" applyBorder="1" applyAlignment="1" applyProtection="1">
      <alignment vertical="top"/>
      <protection locked="0"/>
    </xf>
    <xf numFmtId="0" fontId="10" fillId="7" borderId="0" xfId="0" applyFont="1" applyFill="1" applyAlignment="1">
      <alignment vertical="center"/>
    </xf>
    <xf numFmtId="0" fontId="11" fillId="3" borderId="15" xfId="0" applyFont="1" applyFill="1" applyBorder="1" applyAlignment="1">
      <alignment vertical="center" wrapText="1"/>
    </xf>
    <xf numFmtId="0" fontId="11" fillId="3" borderId="17" xfId="0" applyFont="1" applyFill="1" applyBorder="1" applyAlignment="1">
      <alignment vertical="center" wrapText="1"/>
    </xf>
    <xf numFmtId="0" fontId="11" fillId="3" borderId="3" xfId="0" applyFont="1" applyFill="1" applyBorder="1" applyAlignment="1">
      <alignment vertical="center" wrapText="1"/>
    </xf>
    <xf numFmtId="0" fontId="11" fillId="3" borderId="4" xfId="0" applyFont="1" applyFill="1" applyBorder="1" applyAlignment="1">
      <alignment vertical="center" wrapText="1"/>
    </xf>
    <xf numFmtId="0" fontId="11" fillId="3" borderId="5" xfId="0" applyFont="1" applyFill="1" applyBorder="1" applyAlignment="1">
      <alignment vertical="center" wrapText="1"/>
    </xf>
    <xf numFmtId="0" fontId="11" fillId="3" borderId="7" xfId="0" applyFont="1" applyFill="1" applyBorder="1" applyAlignment="1">
      <alignment vertical="center" wrapText="1"/>
    </xf>
    <xf numFmtId="0" fontId="11" fillId="5" borderId="6" xfId="0" applyFont="1" applyFill="1" applyBorder="1" applyAlignment="1">
      <alignment horizontal="center" vertical="center" wrapText="1"/>
    </xf>
    <xf numFmtId="0" fontId="12" fillId="5" borderId="0" xfId="0" applyFont="1" applyFill="1" applyAlignment="1">
      <alignment/>
    </xf>
    <xf numFmtId="0" fontId="2" fillId="2" borderId="12" xfId="0" applyFont="1" applyFill="1" applyBorder="1" applyAlignment="1">
      <alignment/>
    </xf>
    <xf numFmtId="0" fontId="2" fillId="2" borderId="13" xfId="0" applyFont="1" applyFill="1" applyBorder="1" applyAlignment="1">
      <alignment/>
    </xf>
    <xf numFmtId="0" fontId="11" fillId="2" borderId="0" xfId="0" applyFont="1" applyFill="1" applyAlignment="1">
      <alignment vertical="top" wrapText="1"/>
    </xf>
    <xf numFmtId="3" fontId="10" fillId="2" borderId="14" xfId="0" applyNumberFormat="1" applyFont="1" applyFill="1" applyBorder="1" applyAlignment="1" applyProtection="1">
      <alignment vertical="top" wrapText="1"/>
      <protection locked="0"/>
    </xf>
    <xf numFmtId="3" fontId="10" fillId="2" borderId="2" xfId="0" applyNumberFormat="1" applyFont="1" applyFill="1" applyBorder="1" applyAlignment="1" applyProtection="1">
      <alignment vertical="top" wrapText="1"/>
      <protection locked="0"/>
    </xf>
    <xf numFmtId="0" fontId="12" fillId="5" borderId="0" xfId="0" applyFont="1" applyFill="1" applyAlignment="1">
      <alignment vertical="top" wrapText="1"/>
    </xf>
    <xf numFmtId="0" fontId="11" fillId="5" borderId="0" xfId="0" applyFont="1" applyFill="1" applyBorder="1" applyAlignment="1">
      <alignment/>
    </xf>
    <xf numFmtId="0" fontId="0" fillId="5" borderId="3" xfId="0" applyFill="1" applyBorder="1" applyAlignment="1">
      <alignment wrapText="1"/>
    </xf>
    <xf numFmtId="0" fontId="0" fillId="5" borderId="0" xfId="0" applyFill="1" applyBorder="1" applyAlignment="1">
      <alignment wrapText="1"/>
    </xf>
    <xf numFmtId="0" fontId="11" fillId="5" borderId="3" xfId="0" applyFont="1" applyFill="1" applyBorder="1" applyAlignment="1">
      <alignment vertical="center" wrapText="1"/>
    </xf>
    <xf numFmtId="0" fontId="11" fillId="5" borderId="4" xfId="0" applyFont="1" applyFill="1" applyBorder="1" applyAlignment="1">
      <alignment vertical="center" wrapText="1"/>
    </xf>
    <xf numFmtId="0" fontId="0" fillId="2" borderId="0" xfId="0" applyFont="1" applyFill="1" applyAlignment="1" applyProtection="1">
      <alignment horizontal="justify" vertical="top" wrapText="1"/>
      <protection/>
    </xf>
    <xf numFmtId="0" fontId="2" fillId="2" borderId="0" xfId="0" applyFont="1" applyFill="1" applyAlignment="1" applyProtection="1">
      <alignment horizontal="justify" vertical="top"/>
      <protection/>
    </xf>
    <xf numFmtId="0" fontId="2" fillId="2" borderId="0" xfId="0" applyFont="1" applyFill="1" applyAlignment="1" applyProtection="1">
      <alignment vertical="top"/>
      <protection/>
    </xf>
    <xf numFmtId="0" fontId="0" fillId="2" borderId="1" xfId="0" applyFont="1" applyFill="1" applyBorder="1" applyAlignment="1" applyProtection="1">
      <alignment horizontal="justify" vertical="top" wrapText="1"/>
      <protection/>
    </xf>
    <xf numFmtId="0" fontId="0" fillId="2" borderId="0" xfId="0" applyFont="1" applyFill="1" applyAlignment="1" applyProtection="1">
      <alignment horizontal="left" vertical="top" wrapText="1"/>
      <protection/>
    </xf>
    <xf numFmtId="0" fontId="6" fillId="2" borderId="1" xfId="0" applyFont="1" applyFill="1" applyBorder="1" applyAlignment="1" applyProtection="1">
      <alignment horizontal="left" vertical="top" wrapText="1"/>
      <protection/>
    </xf>
    <xf numFmtId="0" fontId="6" fillId="2" borderId="0" xfId="0" applyFont="1" applyFill="1" applyBorder="1" applyAlignment="1" applyProtection="1">
      <alignment horizontal="left" vertical="top" wrapText="1"/>
      <protection/>
    </xf>
    <xf numFmtId="0" fontId="2" fillId="6" borderId="0" xfId="0" applyFont="1" applyFill="1" applyAlignment="1" applyProtection="1">
      <alignment vertical="top"/>
      <protection/>
    </xf>
  </cellXfs>
  <cellStyles count="9">
    <cellStyle name="Normal" xfId="0"/>
    <cellStyle name="Euro" xfId="15"/>
    <cellStyle name="Hyperlink" xfId="16"/>
    <cellStyle name="Followed Hyperlink" xfId="17"/>
    <cellStyle name="Comma" xfId="18"/>
    <cellStyle name="Comma [0]" xfId="19"/>
    <cellStyle name="Currency" xfId="20"/>
    <cellStyle name="Currency [0]" xfId="21"/>
    <cellStyle name="Percent" xfId="22"/>
  </cellStyles>
  <dxfs count="2">
    <dxf>
      <font>
        <b val="0"/>
        <i val="0"/>
        <color rgb="FFFF0000"/>
      </font>
      <border/>
    </dxf>
    <dxf>
      <font>
        <color rgb="FF339966"/>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1</xdr:row>
      <xdr:rowOff>0</xdr:rowOff>
    </xdr:from>
    <xdr:to>
      <xdr:col>0</xdr:col>
      <xdr:colOff>1647825</xdr:colOff>
      <xdr:row>2</xdr:row>
      <xdr:rowOff>190500</xdr:rowOff>
    </xdr:to>
    <xdr:pic>
      <xdr:nvPicPr>
        <xdr:cNvPr id="1" name="Picture 1"/>
        <xdr:cNvPicPr preferRelativeResize="1">
          <a:picLocks noChangeAspect="1"/>
        </xdr:cNvPicPr>
      </xdr:nvPicPr>
      <xdr:blipFill>
        <a:blip r:embed="rId1"/>
        <a:stretch>
          <a:fillRect/>
        </a:stretch>
      </xdr:blipFill>
      <xdr:spPr>
        <a:xfrm>
          <a:off x="28575" y="85725"/>
          <a:ext cx="1619250" cy="628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114300</xdr:rowOff>
    </xdr:from>
    <xdr:to>
      <xdr:col>2</xdr:col>
      <xdr:colOff>85725</xdr:colOff>
      <xdr:row>2</xdr:row>
      <xdr:rowOff>295275</xdr:rowOff>
    </xdr:to>
    <xdr:pic>
      <xdr:nvPicPr>
        <xdr:cNvPr id="1" name="Picture 7"/>
        <xdr:cNvPicPr preferRelativeResize="1">
          <a:picLocks noChangeAspect="1"/>
        </xdr:cNvPicPr>
      </xdr:nvPicPr>
      <xdr:blipFill>
        <a:blip r:embed="rId1"/>
        <a:stretch>
          <a:fillRect/>
        </a:stretch>
      </xdr:blipFill>
      <xdr:spPr>
        <a:xfrm>
          <a:off x="28575" y="114300"/>
          <a:ext cx="1619250" cy="628650"/>
        </a:xfrm>
        <a:prstGeom prst="rect">
          <a:avLst/>
        </a:prstGeom>
        <a:noFill/>
        <a:ln w="9525" cmpd="sng">
          <a:noFill/>
        </a:ln>
      </xdr:spPr>
    </xdr:pic>
    <xdr:clientData/>
  </xdr:twoCellAnchor>
  <xdr:twoCellAnchor editAs="oneCell">
    <xdr:from>
      <xdr:col>17</xdr:col>
      <xdr:colOff>123825</xdr:colOff>
      <xdr:row>0</xdr:row>
      <xdr:rowOff>114300</xdr:rowOff>
    </xdr:from>
    <xdr:to>
      <xdr:col>19</xdr:col>
      <xdr:colOff>180975</xdr:colOff>
      <xdr:row>2</xdr:row>
      <xdr:rowOff>295275</xdr:rowOff>
    </xdr:to>
    <xdr:pic>
      <xdr:nvPicPr>
        <xdr:cNvPr id="2" name="Picture 8"/>
        <xdr:cNvPicPr preferRelativeResize="1">
          <a:picLocks noChangeAspect="1"/>
        </xdr:cNvPicPr>
      </xdr:nvPicPr>
      <xdr:blipFill>
        <a:blip r:embed="rId1"/>
        <a:stretch>
          <a:fillRect/>
        </a:stretch>
      </xdr:blipFill>
      <xdr:spPr>
        <a:xfrm>
          <a:off x="13401675" y="114300"/>
          <a:ext cx="1619250" cy="6286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57150</xdr:rowOff>
    </xdr:from>
    <xdr:to>
      <xdr:col>3</xdr:col>
      <xdr:colOff>485775</xdr:colOff>
      <xdr:row>2</xdr:row>
      <xdr:rowOff>257175</xdr:rowOff>
    </xdr:to>
    <xdr:pic>
      <xdr:nvPicPr>
        <xdr:cNvPr id="1" name="Picture 1"/>
        <xdr:cNvPicPr preferRelativeResize="1">
          <a:picLocks noChangeAspect="1"/>
        </xdr:cNvPicPr>
      </xdr:nvPicPr>
      <xdr:blipFill>
        <a:blip r:embed="rId1"/>
        <a:stretch>
          <a:fillRect/>
        </a:stretch>
      </xdr:blipFill>
      <xdr:spPr>
        <a:xfrm>
          <a:off x="381000" y="57150"/>
          <a:ext cx="1619250" cy="628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Hoja1"/>
  <dimension ref="A1:P43"/>
  <sheetViews>
    <sheetView view="pageBreakPreview" zoomScale="75" zoomScaleNormal="75" zoomScaleSheetLayoutView="75" workbookViewId="0" topLeftCell="A1">
      <selection activeCell="A27" sqref="A27:B27"/>
    </sheetView>
  </sheetViews>
  <sheetFormatPr defaultColWidth="11.421875" defaultRowHeight="12.75" zeroHeight="1"/>
  <cols>
    <col min="1" max="1" width="41.00390625" style="117" customWidth="1"/>
    <col min="2" max="2" width="9.57421875" style="117" customWidth="1"/>
    <col min="3" max="3" width="44.28125" style="117" customWidth="1"/>
    <col min="4" max="4" width="4.8515625" style="117" customWidth="1"/>
    <col min="5" max="5" width="22.57421875" style="117" customWidth="1"/>
    <col min="6" max="6" width="36.00390625" style="117" customWidth="1"/>
    <col min="7" max="7" width="2.7109375" style="117" customWidth="1"/>
    <col min="8" max="8" width="1.7109375" style="117" customWidth="1"/>
    <col min="9" max="9" width="12.8515625" style="23" hidden="1" customWidth="1"/>
    <col min="10" max="14" width="9.140625" style="23" hidden="1" customWidth="1"/>
    <col min="15" max="16384" width="9.140625" style="24" hidden="1" customWidth="1"/>
  </cols>
  <sheetData>
    <row r="1" spans="1:8" ht="6.75" customHeight="1">
      <c r="A1" s="100"/>
      <c r="B1" s="100"/>
      <c r="C1" s="100"/>
      <c r="D1" s="100"/>
      <c r="E1" s="100"/>
      <c r="F1" s="100"/>
      <c r="G1" s="100"/>
      <c r="H1" s="100"/>
    </row>
    <row r="2" spans="1:9" ht="34.5" customHeight="1">
      <c r="A2" s="100"/>
      <c r="B2" s="100"/>
      <c r="C2" s="100"/>
      <c r="D2" s="100"/>
      <c r="E2" s="101"/>
      <c r="F2" s="102" t="s">
        <v>220</v>
      </c>
      <c r="G2" s="103"/>
      <c r="H2" s="103"/>
      <c r="I2" s="27"/>
    </row>
    <row r="3" spans="1:9" ht="22.5" customHeight="1">
      <c r="A3" s="100"/>
      <c r="B3" s="100"/>
      <c r="C3" s="100"/>
      <c r="D3" s="100"/>
      <c r="E3" s="101"/>
      <c r="F3" s="103"/>
      <c r="G3" s="103"/>
      <c r="H3" s="103"/>
      <c r="I3" s="27"/>
    </row>
    <row r="4" spans="1:16" ht="4.5" customHeight="1">
      <c r="A4" s="104"/>
      <c r="B4" s="104"/>
      <c r="C4" s="104"/>
      <c r="D4" s="104"/>
      <c r="E4" s="104"/>
      <c r="F4" s="100"/>
      <c r="G4" s="100"/>
      <c r="H4" s="100"/>
      <c r="I4" s="25" t="s">
        <v>30</v>
      </c>
      <c r="O4" s="23"/>
      <c r="P4" s="23"/>
    </row>
    <row r="5" spans="1:16" ht="12.75">
      <c r="A5" s="173" t="s">
        <v>97</v>
      </c>
      <c r="B5" s="173"/>
      <c r="C5" s="173"/>
      <c r="D5" s="173"/>
      <c r="E5" s="173"/>
      <c r="F5" s="173"/>
      <c r="G5" s="105"/>
      <c r="H5" s="106"/>
      <c r="I5" s="26" t="s">
        <v>31</v>
      </c>
      <c r="J5" s="27"/>
      <c r="K5" s="27"/>
      <c r="M5" s="27"/>
      <c r="N5" s="27"/>
      <c r="O5" s="23"/>
      <c r="P5" s="23"/>
    </row>
    <row r="6" spans="1:16" ht="6.75" customHeight="1">
      <c r="A6" s="106"/>
      <c r="B6" s="106"/>
      <c r="C6" s="106"/>
      <c r="D6" s="106"/>
      <c r="E6" s="106"/>
      <c r="F6" s="106"/>
      <c r="G6" s="106"/>
      <c r="H6" s="106"/>
      <c r="I6" s="28"/>
      <c r="J6" s="27"/>
      <c r="K6" s="27"/>
      <c r="L6" s="27"/>
      <c r="M6" s="27"/>
      <c r="O6" s="23"/>
      <c r="P6" s="23"/>
    </row>
    <row r="7" spans="1:16" ht="20.25" customHeight="1">
      <c r="A7" s="106" t="s">
        <v>1</v>
      </c>
      <c r="B7" s="106"/>
      <c r="C7" s="94"/>
      <c r="D7" s="106"/>
      <c r="E7" s="106" t="s">
        <v>8</v>
      </c>
      <c r="F7" s="94"/>
      <c r="G7" s="106"/>
      <c r="H7" s="106"/>
      <c r="I7" s="28"/>
      <c r="J7" s="27"/>
      <c r="K7" s="27"/>
      <c r="L7" s="27"/>
      <c r="M7" s="27"/>
      <c r="O7" s="23"/>
      <c r="P7" s="23"/>
    </row>
    <row r="8" spans="1:16" ht="20.25" customHeight="1">
      <c r="A8" s="106" t="s">
        <v>4</v>
      </c>
      <c r="B8" s="106"/>
      <c r="C8" s="94"/>
      <c r="D8" s="106"/>
      <c r="E8" s="106" t="s">
        <v>100</v>
      </c>
      <c r="F8" s="94"/>
      <c r="G8" s="106"/>
      <c r="H8" s="106"/>
      <c r="I8" s="28"/>
      <c r="J8" s="27"/>
      <c r="K8" s="27"/>
      <c r="L8" s="27"/>
      <c r="M8" s="27"/>
      <c r="O8" s="23"/>
      <c r="P8" s="23"/>
    </row>
    <row r="9" spans="1:16" ht="20.25" customHeight="1">
      <c r="A9" s="106" t="s">
        <v>2</v>
      </c>
      <c r="B9" s="106"/>
      <c r="C9" s="94"/>
      <c r="D9" s="106"/>
      <c r="E9" s="107" t="s">
        <v>99</v>
      </c>
      <c r="F9" s="94"/>
      <c r="G9" s="106"/>
      <c r="H9" s="106"/>
      <c r="I9" s="28"/>
      <c r="J9" s="27"/>
      <c r="K9" s="27"/>
      <c r="L9" s="27"/>
      <c r="M9" s="27"/>
      <c r="O9" s="23"/>
      <c r="P9" s="23"/>
    </row>
    <row r="10" spans="1:16" ht="20.25" customHeight="1">
      <c r="A10" s="106" t="s">
        <v>3</v>
      </c>
      <c r="B10" s="106"/>
      <c r="C10" s="167"/>
      <c r="D10" s="106"/>
      <c r="E10" s="106" t="s">
        <v>7</v>
      </c>
      <c r="F10" s="94"/>
      <c r="G10" s="106"/>
      <c r="H10" s="106"/>
      <c r="I10" s="28"/>
      <c r="J10" s="27"/>
      <c r="K10" s="27"/>
      <c r="L10" s="27"/>
      <c r="M10" s="27"/>
      <c r="O10" s="23"/>
      <c r="P10" s="23"/>
    </row>
    <row r="11" spans="1:16" ht="12.75">
      <c r="A11" s="106"/>
      <c r="B11" s="106"/>
      <c r="C11" s="168"/>
      <c r="D11" s="106"/>
      <c r="E11" s="106"/>
      <c r="F11" s="106"/>
      <c r="G11" s="106"/>
      <c r="H11" s="106"/>
      <c r="I11" s="28"/>
      <c r="J11" s="27"/>
      <c r="K11" s="27"/>
      <c r="L11" s="27"/>
      <c r="M11" s="27"/>
      <c r="O11" s="23"/>
      <c r="P11" s="23"/>
    </row>
    <row r="12" spans="1:16" ht="5.25" customHeight="1">
      <c r="A12" s="106"/>
      <c r="B12" s="106"/>
      <c r="C12" s="106"/>
      <c r="D12" s="106"/>
      <c r="E12" s="106"/>
      <c r="F12" s="106"/>
      <c r="G12" s="106"/>
      <c r="H12" s="106"/>
      <c r="I12" s="28"/>
      <c r="J12" s="27"/>
      <c r="K12" s="27"/>
      <c r="L12" s="27"/>
      <c r="M12" s="27"/>
      <c r="O12" s="23"/>
      <c r="P12" s="23"/>
    </row>
    <row r="13" spans="1:16" ht="12.75">
      <c r="A13" s="173" t="s">
        <v>98</v>
      </c>
      <c r="B13" s="173"/>
      <c r="C13" s="173"/>
      <c r="D13" s="173"/>
      <c r="E13" s="173"/>
      <c r="F13" s="173"/>
      <c r="G13" s="105"/>
      <c r="H13" s="106"/>
      <c r="I13" s="29"/>
      <c r="O13" s="23"/>
      <c r="P13" s="23"/>
    </row>
    <row r="14" spans="1:16" ht="6.75" customHeight="1">
      <c r="A14" s="169"/>
      <c r="B14" s="169"/>
      <c r="C14" s="169"/>
      <c r="D14" s="169"/>
      <c r="E14" s="169"/>
      <c r="F14" s="106"/>
      <c r="G14" s="106"/>
      <c r="H14" s="106"/>
      <c r="I14" s="29"/>
      <c r="O14" s="23"/>
      <c r="P14" s="23"/>
    </row>
    <row r="15" spans="1:16" ht="35.25" customHeight="1">
      <c r="A15" s="169" t="s">
        <v>32</v>
      </c>
      <c r="B15" s="169"/>
      <c r="C15" s="87" t="s">
        <v>31</v>
      </c>
      <c r="D15" s="106"/>
      <c r="E15" s="106" t="s">
        <v>16</v>
      </c>
      <c r="F15" s="88"/>
      <c r="G15" s="108"/>
      <c r="H15" s="109"/>
      <c r="I15" s="29"/>
      <c r="O15" s="23"/>
      <c r="P15" s="23"/>
    </row>
    <row r="16" spans="1:16" ht="35.25" customHeight="1">
      <c r="A16" s="169" t="s">
        <v>33</v>
      </c>
      <c r="B16" s="169"/>
      <c r="C16" s="87" t="s">
        <v>31</v>
      </c>
      <c r="D16" s="106"/>
      <c r="E16" s="106" t="s">
        <v>16</v>
      </c>
      <c r="F16" s="88"/>
      <c r="G16" s="108"/>
      <c r="H16" s="109"/>
      <c r="I16" s="29"/>
      <c r="O16" s="23"/>
      <c r="P16" s="23"/>
    </row>
    <row r="17" spans="1:16" ht="35.25" customHeight="1">
      <c r="A17" s="169" t="s">
        <v>131</v>
      </c>
      <c r="B17" s="169"/>
      <c r="C17" s="126"/>
      <c r="D17" s="106"/>
      <c r="E17" s="106"/>
      <c r="F17" s="110"/>
      <c r="G17" s="108"/>
      <c r="H17" s="109"/>
      <c r="I17" s="29"/>
      <c r="O17" s="23"/>
      <c r="P17" s="23"/>
    </row>
    <row r="18" spans="1:16" ht="35.25" customHeight="1">
      <c r="A18" s="169" t="s">
        <v>18</v>
      </c>
      <c r="B18" s="169"/>
      <c r="C18" s="126"/>
      <c r="D18" s="106"/>
      <c r="E18" s="106"/>
      <c r="F18" s="108"/>
      <c r="G18" s="108"/>
      <c r="H18" s="111"/>
      <c r="I18" s="29"/>
      <c r="O18" s="23"/>
      <c r="P18" s="23"/>
    </row>
    <row r="19" spans="1:16" ht="39.75" customHeight="1">
      <c r="A19" s="169" t="s">
        <v>17</v>
      </c>
      <c r="B19" s="169"/>
      <c r="C19" s="170"/>
      <c r="D19" s="171"/>
      <c r="E19" s="171"/>
      <c r="F19" s="172"/>
      <c r="G19" s="106"/>
      <c r="H19" s="106"/>
      <c r="I19" s="29"/>
      <c r="O19" s="23"/>
      <c r="P19" s="23"/>
    </row>
    <row r="20" spans="1:16" ht="39.75" customHeight="1">
      <c r="A20" s="169" t="s">
        <v>138</v>
      </c>
      <c r="B20" s="169"/>
      <c r="C20" s="170"/>
      <c r="D20" s="171"/>
      <c r="E20" s="171"/>
      <c r="F20" s="172"/>
      <c r="G20" s="106"/>
      <c r="H20" s="106"/>
      <c r="I20" s="29"/>
      <c r="O20" s="23"/>
      <c r="P20" s="23"/>
    </row>
    <row r="21" spans="1:16" ht="54.75" customHeight="1">
      <c r="A21" s="169" t="s">
        <v>19</v>
      </c>
      <c r="B21" s="169"/>
      <c r="C21" s="170"/>
      <c r="D21" s="171"/>
      <c r="E21" s="171"/>
      <c r="F21" s="172"/>
      <c r="G21" s="106"/>
      <c r="H21" s="106"/>
      <c r="I21" s="29"/>
      <c r="O21" s="23"/>
      <c r="P21" s="23"/>
    </row>
    <row r="22" spans="1:16" ht="7.5" customHeight="1">
      <c r="A22" s="106"/>
      <c r="B22" s="106"/>
      <c r="C22" s="106"/>
      <c r="D22" s="106"/>
      <c r="E22" s="106"/>
      <c r="F22" s="106"/>
      <c r="G22" s="106"/>
      <c r="H22" s="106"/>
      <c r="I22" s="29"/>
      <c r="O22" s="23"/>
      <c r="P22" s="23"/>
    </row>
    <row r="23" spans="1:16" ht="12.75">
      <c r="A23" s="175" t="s">
        <v>139</v>
      </c>
      <c r="B23" s="175"/>
      <c r="C23" s="175"/>
      <c r="D23" s="175"/>
      <c r="E23" s="175"/>
      <c r="F23" s="175"/>
      <c r="G23" s="112"/>
      <c r="H23" s="113"/>
      <c r="I23" s="29"/>
      <c r="O23" s="23"/>
      <c r="P23" s="23"/>
    </row>
    <row r="24" spans="1:16" ht="6" customHeight="1">
      <c r="A24" s="109"/>
      <c r="B24" s="109"/>
      <c r="C24" s="109"/>
      <c r="D24" s="113"/>
      <c r="E24" s="113"/>
      <c r="F24" s="113"/>
      <c r="G24" s="113"/>
      <c r="H24" s="113"/>
      <c r="I24" s="29"/>
      <c r="O24" s="23"/>
      <c r="P24" s="23"/>
    </row>
    <row r="25" spans="1:16" ht="17.25" customHeight="1">
      <c r="A25" s="174" t="s">
        <v>5</v>
      </c>
      <c r="B25" s="174"/>
      <c r="C25" s="95"/>
      <c r="D25" s="113"/>
      <c r="E25" s="176"/>
      <c r="F25" s="176"/>
      <c r="G25" s="113"/>
      <c r="H25" s="113"/>
      <c r="I25" s="29"/>
      <c r="O25" s="23"/>
      <c r="P25" s="23"/>
    </row>
    <row r="26" spans="1:16" ht="17.25" customHeight="1">
      <c r="A26" s="174" t="s">
        <v>6</v>
      </c>
      <c r="B26" s="174"/>
      <c r="C26" s="95"/>
      <c r="D26" s="113"/>
      <c r="E26" s="176"/>
      <c r="F26" s="176"/>
      <c r="G26" s="113"/>
      <c r="H26" s="113"/>
      <c r="I26" s="29"/>
      <c r="O26" s="23"/>
      <c r="P26" s="23"/>
    </row>
    <row r="27" spans="1:16" ht="17.25" customHeight="1">
      <c r="A27" s="174" t="s">
        <v>34</v>
      </c>
      <c r="B27" s="174"/>
      <c r="C27" s="95"/>
      <c r="D27" s="109"/>
      <c r="E27" s="176"/>
      <c r="F27" s="176"/>
      <c r="G27" s="113"/>
      <c r="H27" s="109"/>
      <c r="O27" s="23"/>
      <c r="P27" s="23"/>
    </row>
    <row r="28" spans="1:16" ht="8.25" customHeight="1">
      <c r="A28" s="109"/>
      <c r="B28" s="109"/>
      <c r="C28" s="114"/>
      <c r="D28" s="109"/>
      <c r="E28" s="176"/>
      <c r="F28" s="176"/>
      <c r="G28" s="113"/>
      <c r="H28" s="109"/>
      <c r="O28" s="23"/>
      <c r="P28" s="23"/>
    </row>
    <row r="29" spans="1:16" ht="17.25" customHeight="1">
      <c r="A29" s="174" t="s">
        <v>27</v>
      </c>
      <c r="B29" s="174"/>
      <c r="C29" s="96"/>
      <c r="D29" s="109"/>
      <c r="E29" s="113"/>
      <c r="F29" s="113"/>
      <c r="G29" s="113"/>
      <c r="H29" s="109"/>
      <c r="O29" s="23"/>
      <c r="P29" s="23"/>
    </row>
    <row r="30" spans="1:16" ht="17.25" customHeight="1">
      <c r="A30" s="174" t="s">
        <v>35</v>
      </c>
      <c r="B30" s="174"/>
      <c r="C30" s="96"/>
      <c r="D30" s="109"/>
      <c r="E30" s="113"/>
      <c r="F30" s="113"/>
      <c r="G30" s="113"/>
      <c r="H30" s="109"/>
      <c r="I30" s="25"/>
      <c r="O30" s="23"/>
      <c r="P30" s="23"/>
    </row>
    <row r="31" spans="1:16" ht="6.75" customHeight="1">
      <c r="A31" s="109"/>
      <c r="B31" s="109"/>
      <c r="C31" s="115"/>
      <c r="D31" s="109"/>
      <c r="E31" s="113"/>
      <c r="F31" s="113"/>
      <c r="G31" s="113"/>
      <c r="H31" s="109"/>
      <c r="I31" s="25"/>
      <c r="O31" s="23"/>
      <c r="P31" s="23"/>
    </row>
    <row r="32" spans="1:16" ht="17.25" customHeight="1">
      <c r="A32" s="174" t="s">
        <v>36</v>
      </c>
      <c r="B32" s="174"/>
      <c r="C32" s="96"/>
      <c r="D32" s="109"/>
      <c r="E32" s="113"/>
      <c r="F32" s="113"/>
      <c r="G32" s="113"/>
      <c r="H32" s="109"/>
      <c r="I32" s="25"/>
      <c r="O32" s="23"/>
      <c r="P32" s="23"/>
    </row>
    <row r="33" spans="1:16" ht="17.25" customHeight="1">
      <c r="A33" s="109" t="s">
        <v>37</v>
      </c>
      <c r="B33" s="109"/>
      <c r="C33" s="96"/>
      <c r="D33" s="109"/>
      <c r="E33" s="113"/>
      <c r="F33" s="113"/>
      <c r="G33" s="113"/>
      <c r="H33" s="109"/>
      <c r="O33" s="23"/>
      <c r="P33" s="23"/>
    </row>
    <row r="34" spans="1:16" ht="7.5" customHeight="1">
      <c r="A34" s="109"/>
      <c r="B34" s="109"/>
      <c r="C34" s="115"/>
      <c r="D34" s="109"/>
      <c r="E34" s="113"/>
      <c r="F34" s="113"/>
      <c r="G34" s="113"/>
      <c r="H34" s="109"/>
      <c r="O34" s="23"/>
      <c r="P34" s="23"/>
    </row>
    <row r="35" spans="1:16" ht="17.25" customHeight="1">
      <c r="A35" s="109" t="s">
        <v>38</v>
      </c>
      <c r="B35" s="109"/>
      <c r="C35" s="96"/>
      <c r="D35" s="109"/>
      <c r="E35" s="113"/>
      <c r="F35" s="113"/>
      <c r="G35" s="113"/>
      <c r="H35" s="109"/>
      <c r="O35" s="23"/>
      <c r="P35" s="23"/>
    </row>
    <row r="36" spans="1:16" ht="3" customHeight="1">
      <c r="A36" s="100"/>
      <c r="B36" s="100"/>
      <c r="C36" s="100"/>
      <c r="D36" s="100"/>
      <c r="E36" s="116"/>
      <c r="F36" s="116"/>
      <c r="G36" s="116"/>
      <c r="H36" s="100"/>
      <c r="O36" s="23"/>
      <c r="P36" s="23"/>
    </row>
    <row r="37" spans="15:16" ht="12.75" hidden="1">
      <c r="O37" s="23"/>
      <c r="P37" s="23"/>
    </row>
    <row r="38" spans="15:16" ht="12.75" hidden="1">
      <c r="O38" s="23"/>
      <c r="P38" s="23"/>
    </row>
    <row r="39" spans="15:16" ht="12.75" hidden="1">
      <c r="O39" s="23"/>
      <c r="P39" s="23"/>
    </row>
    <row r="40" spans="15:16" ht="12.75" hidden="1">
      <c r="O40" s="23"/>
      <c r="P40" s="23"/>
    </row>
    <row r="41" spans="15:16" ht="12.75" hidden="1">
      <c r="O41" s="23"/>
      <c r="P41" s="23"/>
    </row>
    <row r="42" spans="15:16" ht="12.75" hidden="1">
      <c r="O42" s="23"/>
      <c r="P42" s="23"/>
    </row>
    <row r="43" spans="1:8" ht="12.75" hidden="1">
      <c r="A43" s="100"/>
      <c r="B43" s="100"/>
      <c r="C43" s="100"/>
      <c r="D43" s="100"/>
      <c r="E43" s="100"/>
      <c r="F43" s="100"/>
      <c r="G43" s="100"/>
      <c r="H43" s="100"/>
    </row>
  </sheetData>
  <sheetProtection password="C6ED" sheet="1" objects="1" scenarios="1"/>
  <mergeCells count="22">
    <mergeCell ref="A29:B29"/>
    <mergeCell ref="A30:B30"/>
    <mergeCell ref="E25:F28"/>
    <mergeCell ref="A32:B32"/>
    <mergeCell ref="A5:F5"/>
    <mergeCell ref="A25:B25"/>
    <mergeCell ref="A26:B26"/>
    <mergeCell ref="A27:B27"/>
    <mergeCell ref="C19:F19"/>
    <mergeCell ref="C21:F21"/>
    <mergeCell ref="A23:F23"/>
    <mergeCell ref="A13:F13"/>
    <mergeCell ref="A14:E14"/>
    <mergeCell ref="A16:B16"/>
    <mergeCell ref="C10:C11"/>
    <mergeCell ref="A21:B21"/>
    <mergeCell ref="A15:B15"/>
    <mergeCell ref="A19:B19"/>
    <mergeCell ref="A17:B17"/>
    <mergeCell ref="A18:B18"/>
    <mergeCell ref="A20:B20"/>
    <mergeCell ref="C20:F20"/>
  </mergeCells>
  <dataValidations count="3">
    <dataValidation allowBlank="1" showInputMessage="1" showErrorMessage="1" promptTitle="Peticionario:" prompt="Empresa que solicita Retribución Específica de instalaciones de distribución." sqref="C7:D7"/>
    <dataValidation type="list" allowBlank="1" showInputMessage="1" showErrorMessage="1" sqref="D15:D17 C15:C16">
      <formula1>$I$4:$I$5</formula1>
    </dataValidation>
    <dataValidation allowBlank="1" showInputMessage="1" showErrorMessage="1" promptTitle="Peticionario:" prompt="Empresa que solicita la retribución específica." sqref="A7"/>
  </dataValidations>
  <printOptions/>
  <pageMargins left="0" right="0" top="0" bottom="0" header="0" footer="0"/>
  <pageSetup horizontalDpi="600" verticalDpi="600" orientation="landscape" paperSize="9" scale="86" r:id="rId2"/>
  <rowBreaks count="1" manualBreakCount="1">
    <brk id="35" max="7" man="1"/>
  </rowBreaks>
  <drawing r:id="rId1"/>
</worksheet>
</file>

<file path=xl/worksheets/sheet2.xml><?xml version="1.0" encoding="utf-8"?>
<worksheet xmlns="http://schemas.openxmlformats.org/spreadsheetml/2006/main" xmlns:r="http://schemas.openxmlformats.org/officeDocument/2006/relationships">
  <sheetPr codeName="Hoja2"/>
  <dimension ref="A2:AJ227"/>
  <sheetViews>
    <sheetView tabSelected="1" view="pageBreakPreview" zoomScaleNormal="75" zoomScaleSheetLayoutView="100" workbookViewId="0" topLeftCell="A25">
      <selection activeCell="G40" sqref="G40"/>
    </sheetView>
  </sheetViews>
  <sheetFormatPr defaultColWidth="11.421875" defaultRowHeight="12.75" zeroHeight="1"/>
  <cols>
    <col min="1" max="34" width="11.7109375" style="0" customWidth="1"/>
    <col min="35" max="35" width="7.57421875" style="0" customWidth="1"/>
    <col min="36" max="16384" width="9.140625" style="0" hidden="1" customWidth="1"/>
  </cols>
  <sheetData>
    <row r="1" s="1" customFormat="1" ht="11.25" customHeight="1"/>
    <row r="2" spans="1:35" ht="24" customHeight="1">
      <c r="A2" s="1"/>
      <c r="B2" s="1"/>
      <c r="C2" s="1"/>
      <c r="D2" s="1"/>
      <c r="E2" s="1"/>
      <c r="F2" s="1"/>
      <c r="G2" s="1"/>
      <c r="H2" s="1"/>
      <c r="I2" s="1"/>
      <c r="J2" s="1"/>
      <c r="K2" s="1"/>
      <c r="L2" s="1"/>
      <c r="M2" s="1"/>
      <c r="N2" s="1"/>
      <c r="O2" s="188" t="s">
        <v>220</v>
      </c>
      <c r="P2" s="189"/>
      <c r="Q2" s="1"/>
      <c r="R2" s="1"/>
      <c r="S2" s="1"/>
      <c r="T2" s="1"/>
      <c r="U2" s="1"/>
      <c r="V2" s="1"/>
      <c r="W2" s="1"/>
      <c r="X2" s="1"/>
      <c r="Y2" s="1"/>
      <c r="Z2" s="1"/>
      <c r="AA2" s="1"/>
      <c r="AB2" s="1"/>
      <c r="AC2" s="1"/>
      <c r="AD2" s="1"/>
      <c r="AE2" s="1"/>
      <c r="AF2" s="188" t="s">
        <v>220</v>
      </c>
      <c r="AG2" s="189"/>
      <c r="AH2" s="1"/>
      <c r="AI2" s="1"/>
    </row>
    <row r="3" spans="1:35" ht="25.5" customHeight="1">
      <c r="A3" s="1"/>
      <c r="B3" s="1"/>
      <c r="C3" s="1"/>
      <c r="D3" s="1"/>
      <c r="E3" s="1"/>
      <c r="F3" s="1"/>
      <c r="G3" s="1"/>
      <c r="H3" s="1"/>
      <c r="J3" s="1"/>
      <c r="K3" s="1"/>
      <c r="L3" s="1"/>
      <c r="M3" s="1"/>
      <c r="N3" s="1"/>
      <c r="O3" s="154"/>
      <c r="P3" s="154"/>
      <c r="Q3" s="1"/>
      <c r="R3" s="1"/>
      <c r="S3" s="1"/>
      <c r="T3" s="1"/>
      <c r="U3" s="1"/>
      <c r="V3" s="1"/>
      <c r="W3" s="1"/>
      <c r="X3" s="1"/>
      <c r="Y3" s="1"/>
      <c r="Z3" s="1"/>
      <c r="AA3" s="1"/>
      <c r="AB3" s="1"/>
      <c r="AC3" s="1"/>
      <c r="AD3" s="1"/>
      <c r="AE3" s="1"/>
      <c r="AF3" s="154"/>
      <c r="AG3" s="154"/>
      <c r="AH3" s="1"/>
      <c r="AI3" s="1"/>
    </row>
    <row r="4" spans="1:35" ht="6" customHeight="1">
      <c r="A4" s="22"/>
      <c r="B4" s="22"/>
      <c r="C4" s="22"/>
      <c r="D4" s="22"/>
      <c r="E4" s="22"/>
      <c r="F4" s="22"/>
      <c r="G4" s="22"/>
      <c r="H4" s="1"/>
      <c r="I4" s="1"/>
      <c r="J4" s="1"/>
      <c r="K4" s="1"/>
      <c r="L4" s="1"/>
      <c r="M4" s="1"/>
      <c r="N4" s="1"/>
      <c r="O4" s="1"/>
      <c r="P4" s="1"/>
      <c r="Q4" s="1"/>
      <c r="R4" s="1"/>
      <c r="S4" s="1"/>
      <c r="T4" s="1"/>
      <c r="U4" s="1"/>
      <c r="V4" s="1"/>
      <c r="W4" s="1"/>
      <c r="X4" s="1"/>
      <c r="Y4" s="1"/>
      <c r="Z4" s="1"/>
      <c r="AA4" s="1"/>
      <c r="AB4" s="1"/>
      <c r="AC4" s="1"/>
      <c r="AD4" s="1"/>
      <c r="AE4" s="1"/>
      <c r="AF4" s="1"/>
      <c r="AG4" s="1"/>
      <c r="AH4" s="1"/>
      <c r="AI4" s="1"/>
    </row>
    <row r="5" spans="1:35" ht="13.5" customHeight="1">
      <c r="A5" s="180" t="s">
        <v>92</v>
      </c>
      <c r="B5" s="180"/>
      <c r="C5" s="180"/>
      <c r="D5" s="180"/>
      <c r="E5" s="180"/>
      <c r="F5" s="180"/>
      <c r="G5" s="180"/>
      <c r="H5" s="180"/>
      <c r="I5" s="180"/>
      <c r="J5" s="180"/>
      <c r="K5" s="180"/>
      <c r="L5" s="180"/>
      <c r="M5" s="180"/>
      <c r="N5" s="180"/>
      <c r="O5" s="180"/>
      <c r="P5" s="180"/>
      <c r="Q5" s="180"/>
      <c r="R5" s="180"/>
      <c r="S5" s="180"/>
      <c r="T5" s="180"/>
      <c r="U5" s="180"/>
      <c r="V5" s="180"/>
      <c r="W5" s="180"/>
      <c r="X5" s="180"/>
      <c r="Y5" s="180"/>
      <c r="Z5" s="180"/>
      <c r="AA5" s="180"/>
      <c r="AB5" s="180"/>
      <c r="AC5" s="180"/>
      <c r="AD5" s="180"/>
      <c r="AE5" s="180"/>
      <c r="AF5" s="180"/>
      <c r="AG5" s="180"/>
      <c r="AH5" s="180"/>
      <c r="AI5" s="1"/>
    </row>
    <row r="6" spans="1:35" ht="12.75">
      <c r="A6" s="4"/>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row>
    <row r="7" spans="1:35" ht="13.5" customHeight="1">
      <c r="A7" s="181" t="s">
        <v>207</v>
      </c>
      <c r="B7" s="182"/>
      <c r="C7" s="182"/>
      <c r="D7" s="183"/>
      <c r="E7" s="147"/>
      <c r="F7" s="181" t="s">
        <v>204</v>
      </c>
      <c r="G7" s="182"/>
      <c r="H7" s="182"/>
      <c r="I7" s="182"/>
      <c r="J7" s="182"/>
      <c r="K7" s="182"/>
      <c r="L7" s="182"/>
      <c r="M7" s="182"/>
      <c r="N7" s="182"/>
      <c r="O7" s="182"/>
      <c r="P7" s="183"/>
      <c r="Q7" s="32"/>
      <c r="R7" s="181" t="s">
        <v>205</v>
      </c>
      <c r="S7" s="182"/>
      <c r="T7" s="182"/>
      <c r="U7" s="182"/>
      <c r="V7" s="182"/>
      <c r="W7" s="182"/>
      <c r="X7" s="182"/>
      <c r="Y7" s="182"/>
      <c r="Z7" s="182"/>
      <c r="AA7" s="182"/>
      <c r="AB7" s="182"/>
      <c r="AC7" s="182"/>
      <c r="AD7" s="182"/>
      <c r="AE7" s="182"/>
      <c r="AF7" s="182"/>
      <c r="AG7" s="182"/>
      <c r="AH7" s="183"/>
      <c r="AI7" s="1"/>
    </row>
    <row r="8" spans="1:35" ht="10.5" customHeight="1">
      <c r="A8" s="41"/>
      <c r="B8" s="42"/>
      <c r="C8" s="43"/>
      <c r="D8" s="44"/>
      <c r="E8" s="7"/>
      <c r="F8" s="53"/>
      <c r="G8" s="42"/>
      <c r="H8" s="42"/>
      <c r="I8" s="42"/>
      <c r="J8" s="42"/>
      <c r="K8" s="43"/>
      <c r="L8" s="42"/>
      <c r="M8" s="42"/>
      <c r="N8" s="42"/>
      <c r="O8" s="42"/>
      <c r="P8" s="44"/>
      <c r="Q8" s="1"/>
      <c r="R8" s="53"/>
      <c r="S8" s="42"/>
      <c r="T8" s="42"/>
      <c r="U8" s="42"/>
      <c r="V8" s="42"/>
      <c r="W8" s="42"/>
      <c r="X8" s="42"/>
      <c r="Y8" s="42"/>
      <c r="Z8" s="42"/>
      <c r="AA8" s="42"/>
      <c r="AB8" s="42"/>
      <c r="AC8" s="42"/>
      <c r="AD8" s="42"/>
      <c r="AE8" s="42"/>
      <c r="AF8" s="42"/>
      <c r="AG8" s="42"/>
      <c r="AH8" s="44"/>
      <c r="AI8" s="1"/>
    </row>
    <row r="9" spans="1:35" ht="15.75" customHeight="1">
      <c r="A9" s="41"/>
      <c r="B9" s="194" t="s">
        <v>40</v>
      </c>
      <c r="C9" s="194"/>
      <c r="D9" s="195"/>
      <c r="E9" s="1"/>
      <c r="F9" s="53"/>
      <c r="G9" s="42"/>
      <c r="H9" s="194" t="s">
        <v>40</v>
      </c>
      <c r="I9" s="194"/>
      <c r="J9" s="194"/>
      <c r="K9" s="42"/>
      <c r="L9" s="42"/>
      <c r="M9" s="42"/>
      <c r="N9" s="194" t="s">
        <v>40</v>
      </c>
      <c r="O9" s="194"/>
      <c r="P9" s="195"/>
      <c r="Q9" s="1"/>
      <c r="R9" s="53"/>
      <c r="S9" s="42"/>
      <c r="T9" s="42"/>
      <c r="U9" s="42"/>
      <c r="V9" s="42"/>
      <c r="W9" s="42"/>
      <c r="X9" s="42"/>
      <c r="Y9" s="42"/>
      <c r="Z9" s="42"/>
      <c r="AA9" s="42"/>
      <c r="AB9" s="42"/>
      <c r="AC9" s="42"/>
      <c r="AD9" s="42"/>
      <c r="AE9" s="42"/>
      <c r="AF9" s="42"/>
      <c r="AG9" s="42"/>
      <c r="AH9" s="44"/>
      <c r="AI9" s="1"/>
    </row>
    <row r="10" spans="1:35" ht="12.75" customHeight="1">
      <c r="A10" s="184" t="s">
        <v>206</v>
      </c>
      <c r="B10" s="164"/>
      <c r="C10" s="138">
        <f>SUM(D162:AH162)</f>
        <v>0</v>
      </c>
      <c r="D10" s="44"/>
      <c r="E10" s="1"/>
      <c r="F10" s="184" t="s">
        <v>39</v>
      </c>
      <c r="G10" s="164"/>
      <c r="H10" s="165"/>
      <c r="I10" s="138">
        <f>I12+I13</f>
        <v>0</v>
      </c>
      <c r="J10" s="42"/>
      <c r="K10" s="42"/>
      <c r="L10" s="164" t="s">
        <v>103</v>
      </c>
      <c r="M10" s="164"/>
      <c r="N10" s="165"/>
      <c r="O10" s="139">
        <f>SUM(D164:AH164)</f>
        <v>0</v>
      </c>
      <c r="P10" s="44"/>
      <c r="Q10" s="1"/>
      <c r="R10" s="71"/>
      <c r="S10" s="68"/>
      <c r="T10" s="194" t="s">
        <v>40</v>
      </c>
      <c r="U10" s="194"/>
      <c r="V10" s="194"/>
      <c r="W10" s="65"/>
      <c r="X10" s="42"/>
      <c r="Y10" s="59"/>
      <c r="Z10" s="59"/>
      <c r="AA10" s="59"/>
      <c r="AB10" s="59"/>
      <c r="AC10" s="59"/>
      <c r="AD10" s="42"/>
      <c r="AE10" s="42"/>
      <c r="AF10" s="42"/>
      <c r="AG10" s="42"/>
      <c r="AH10" s="44"/>
      <c r="AI10" s="1"/>
    </row>
    <row r="11" spans="1:35" ht="12.75">
      <c r="A11" s="71"/>
      <c r="B11" s="68"/>
      <c r="C11" s="68"/>
      <c r="D11" s="140"/>
      <c r="E11" s="145"/>
      <c r="F11" s="53"/>
      <c r="G11" s="43"/>
      <c r="H11" s="68"/>
      <c r="I11" s="69"/>
      <c r="J11" s="68"/>
      <c r="K11" s="69"/>
      <c r="L11" s="42"/>
      <c r="M11" s="42"/>
      <c r="N11" s="42"/>
      <c r="O11" s="42"/>
      <c r="P11" s="44"/>
      <c r="Q11" s="1"/>
      <c r="R11" s="184" t="s">
        <v>46</v>
      </c>
      <c r="S11" s="164"/>
      <c r="T11" s="165"/>
      <c r="U11" s="139">
        <f>SUM(D91:AH91)</f>
        <v>0</v>
      </c>
      <c r="V11" s="68"/>
      <c r="W11" s="42"/>
      <c r="X11" s="42"/>
      <c r="Y11" s="59"/>
      <c r="Z11" s="59"/>
      <c r="AA11" s="59"/>
      <c r="AB11" s="59"/>
      <c r="AC11" s="59"/>
      <c r="AD11" s="42"/>
      <c r="AE11" s="42"/>
      <c r="AF11" s="42"/>
      <c r="AG11" s="42"/>
      <c r="AH11" s="44"/>
      <c r="AI11" s="1"/>
    </row>
    <row r="12" spans="1:35" ht="27" customHeight="1">
      <c r="A12" s="214" t="s">
        <v>208</v>
      </c>
      <c r="B12" s="215"/>
      <c r="C12" s="118"/>
      <c r="D12" s="44"/>
      <c r="E12" s="1"/>
      <c r="F12" s="179" t="s">
        <v>101</v>
      </c>
      <c r="G12" s="149"/>
      <c r="H12" s="150"/>
      <c r="I12" s="139">
        <f>SUM(D92:AH92)</f>
        <v>0</v>
      </c>
      <c r="J12" s="68"/>
      <c r="K12" s="69"/>
      <c r="L12" s="45"/>
      <c r="M12" s="42"/>
      <c r="N12" s="42"/>
      <c r="O12" s="42"/>
      <c r="P12" s="44"/>
      <c r="Q12" s="1"/>
      <c r="R12" s="71"/>
      <c r="S12" s="69"/>
      <c r="T12" s="69"/>
      <c r="U12" s="69"/>
      <c r="V12" s="68"/>
      <c r="W12" s="42"/>
      <c r="X12" s="42"/>
      <c r="Y12" s="59"/>
      <c r="Z12" s="59"/>
      <c r="AA12" s="59"/>
      <c r="AB12" s="59"/>
      <c r="AC12" s="59"/>
      <c r="AD12" s="42"/>
      <c r="AE12" s="42"/>
      <c r="AF12" s="42"/>
      <c r="AG12" s="42"/>
      <c r="AH12" s="44"/>
      <c r="AI12" s="1"/>
    </row>
    <row r="13" spans="1:35" ht="12.75" customHeight="1">
      <c r="A13" s="216" t="s">
        <v>43</v>
      </c>
      <c r="B13" s="217"/>
      <c r="C13" s="185"/>
      <c r="D13" s="44"/>
      <c r="E13" s="1"/>
      <c r="F13" s="179" t="s">
        <v>102</v>
      </c>
      <c r="G13" s="149"/>
      <c r="H13" s="150"/>
      <c r="I13" s="139">
        <f>SUM(D93:AH93)</f>
        <v>0</v>
      </c>
      <c r="J13" s="68"/>
      <c r="K13" s="70"/>
      <c r="L13" s="45"/>
      <c r="M13" s="42"/>
      <c r="N13" s="42"/>
      <c r="O13" s="42"/>
      <c r="P13" s="46"/>
      <c r="Q13" s="1"/>
      <c r="R13" s="71"/>
      <c r="S13" s="69"/>
      <c r="T13" s="69"/>
      <c r="U13" s="69"/>
      <c r="V13" s="68"/>
      <c r="W13" s="42"/>
      <c r="X13" s="42"/>
      <c r="Y13" s="59"/>
      <c r="Z13" s="59"/>
      <c r="AA13" s="59"/>
      <c r="AB13" s="59"/>
      <c r="AC13" s="59"/>
      <c r="AD13" s="42"/>
      <c r="AE13" s="42"/>
      <c r="AF13" s="42"/>
      <c r="AG13" s="42"/>
      <c r="AH13" s="44"/>
      <c r="AI13" s="1"/>
    </row>
    <row r="14" spans="1:35" ht="9" customHeight="1">
      <c r="A14" s="216"/>
      <c r="B14" s="217"/>
      <c r="C14" s="186"/>
      <c r="D14" s="140"/>
      <c r="E14" s="80"/>
      <c r="F14" s="148"/>
      <c r="G14" s="43"/>
      <c r="H14" s="68"/>
      <c r="I14" s="69"/>
      <c r="J14" s="68"/>
      <c r="K14" s="69"/>
      <c r="L14" s="42"/>
      <c r="M14" s="42"/>
      <c r="N14" s="42"/>
      <c r="O14" s="42"/>
      <c r="P14" s="44"/>
      <c r="Q14" s="1"/>
      <c r="R14" s="71"/>
      <c r="S14" s="69"/>
      <c r="T14" s="69"/>
      <c r="U14" s="69"/>
      <c r="V14" s="68"/>
      <c r="W14" s="42"/>
      <c r="X14" s="42"/>
      <c r="Y14" s="59"/>
      <c r="Z14" s="59"/>
      <c r="AA14" s="59"/>
      <c r="AB14" s="59"/>
      <c r="AC14" s="59"/>
      <c r="AD14" s="42"/>
      <c r="AE14" s="42"/>
      <c r="AF14" s="42"/>
      <c r="AG14" s="42"/>
      <c r="AH14" s="44"/>
      <c r="AI14" s="1"/>
    </row>
    <row r="15" spans="1:35" ht="15.75" customHeight="1">
      <c r="A15" s="216"/>
      <c r="B15" s="217"/>
      <c r="C15" s="187"/>
      <c r="D15" s="44"/>
      <c r="E15" s="1"/>
      <c r="F15" s="184" t="s">
        <v>47</v>
      </c>
      <c r="G15" s="164"/>
      <c r="H15" s="164"/>
      <c r="I15" s="164"/>
      <c r="J15" s="42"/>
      <c r="K15" s="42"/>
      <c r="L15" s="164" t="s">
        <v>11</v>
      </c>
      <c r="M15" s="164"/>
      <c r="N15" s="164"/>
      <c r="O15" s="164"/>
      <c r="P15" s="44"/>
      <c r="Q15" s="1"/>
      <c r="R15" s="184" t="s">
        <v>15</v>
      </c>
      <c r="S15" s="164"/>
      <c r="T15" s="164"/>
      <c r="U15" s="164"/>
      <c r="V15" s="68"/>
      <c r="W15" s="42"/>
      <c r="X15" s="42"/>
      <c r="Y15" s="59"/>
      <c r="Z15" s="59"/>
      <c r="AA15" s="59"/>
      <c r="AB15" s="59"/>
      <c r="AC15" s="59"/>
      <c r="AD15" s="42"/>
      <c r="AE15" s="42"/>
      <c r="AF15" s="42"/>
      <c r="AG15" s="42"/>
      <c r="AH15" s="44"/>
      <c r="AI15" s="1"/>
    </row>
    <row r="16" spans="1:35" ht="11.25" customHeight="1">
      <c r="A16" s="71"/>
      <c r="B16" s="68"/>
      <c r="C16" s="72"/>
      <c r="D16" s="140"/>
      <c r="E16" s="80"/>
      <c r="F16" s="148"/>
      <c r="G16" s="42"/>
      <c r="H16" s="69"/>
      <c r="I16" s="68"/>
      <c r="J16" s="68"/>
      <c r="K16" s="68"/>
      <c r="L16" s="43"/>
      <c r="M16" s="42"/>
      <c r="N16" s="42"/>
      <c r="O16" s="42"/>
      <c r="P16" s="44"/>
      <c r="Q16" s="1"/>
      <c r="R16" s="71"/>
      <c r="S16" s="69"/>
      <c r="T16" s="69"/>
      <c r="U16" s="69"/>
      <c r="V16" s="68"/>
      <c r="W16" s="42"/>
      <c r="X16" s="42"/>
      <c r="Y16" s="59"/>
      <c r="Z16" s="59"/>
      <c r="AA16" s="59"/>
      <c r="AB16" s="59"/>
      <c r="AC16" s="59"/>
      <c r="AD16" s="42"/>
      <c r="AE16" s="42"/>
      <c r="AF16" s="42"/>
      <c r="AG16" s="42"/>
      <c r="AH16" s="44"/>
      <c r="AI16" s="1"/>
    </row>
    <row r="17" spans="1:35" ht="20.25" customHeight="1">
      <c r="A17" s="53" t="s">
        <v>212</v>
      </c>
      <c r="B17" s="42"/>
      <c r="C17" s="18" t="e">
        <f>C10*1000/C12</f>
        <v>#DIV/0!</v>
      </c>
      <c r="D17" s="44"/>
      <c r="E17" s="1"/>
      <c r="F17" s="179" t="s">
        <v>9</v>
      </c>
      <c r="G17" s="149"/>
      <c r="H17" s="150"/>
      <c r="I17" s="190"/>
      <c r="J17" s="191"/>
      <c r="K17" s="42"/>
      <c r="L17" s="149" t="s">
        <v>12</v>
      </c>
      <c r="M17" s="149"/>
      <c r="N17" s="150"/>
      <c r="O17" s="118"/>
      <c r="P17" s="44"/>
      <c r="Q17" s="1"/>
      <c r="R17" s="179" t="s">
        <v>12</v>
      </c>
      <c r="S17" s="149"/>
      <c r="T17" s="150"/>
      <c r="U17" s="120"/>
      <c r="V17" s="68"/>
      <c r="W17" s="64"/>
      <c r="X17" s="64"/>
      <c r="Y17" s="59"/>
      <c r="Z17" s="59"/>
      <c r="AA17" s="59"/>
      <c r="AB17" s="59"/>
      <c r="AC17" s="59"/>
      <c r="AD17" s="42"/>
      <c r="AE17" s="42"/>
      <c r="AF17" s="42"/>
      <c r="AG17" s="42"/>
      <c r="AH17" s="44"/>
      <c r="AI17" s="1"/>
    </row>
    <row r="18" spans="1:35" ht="22.5" customHeight="1">
      <c r="A18" s="53"/>
      <c r="B18" s="42"/>
      <c r="C18" s="42"/>
      <c r="D18" s="44"/>
      <c r="E18" s="80"/>
      <c r="F18" s="179"/>
      <c r="G18" s="149"/>
      <c r="H18" s="150"/>
      <c r="I18" s="192"/>
      <c r="J18" s="193"/>
      <c r="K18" s="42"/>
      <c r="L18" s="149" t="s">
        <v>13</v>
      </c>
      <c r="M18" s="149"/>
      <c r="N18" s="150"/>
      <c r="O18" s="118"/>
      <c r="P18" s="44"/>
      <c r="Q18" s="1"/>
      <c r="R18" s="179" t="s">
        <v>45</v>
      </c>
      <c r="S18" s="149"/>
      <c r="T18" s="150"/>
      <c r="U18" s="118"/>
      <c r="V18" s="68"/>
      <c r="W18" s="42"/>
      <c r="X18" s="42"/>
      <c r="Y18" s="59"/>
      <c r="Z18" s="59"/>
      <c r="AA18" s="59"/>
      <c r="AB18" s="59"/>
      <c r="AC18" s="59"/>
      <c r="AD18" s="42"/>
      <c r="AE18" s="42"/>
      <c r="AF18" s="42"/>
      <c r="AG18" s="42"/>
      <c r="AH18" s="44"/>
      <c r="AI18" s="1"/>
    </row>
    <row r="19" spans="1:35" ht="22.5" customHeight="1">
      <c r="A19" s="53"/>
      <c r="B19" s="42"/>
      <c r="C19" s="42"/>
      <c r="D19" s="44"/>
      <c r="E19" s="1"/>
      <c r="F19" s="179" t="s">
        <v>42</v>
      </c>
      <c r="G19" s="149"/>
      <c r="H19" s="150"/>
      <c r="I19" s="118"/>
      <c r="J19" s="68"/>
      <c r="K19" s="42"/>
      <c r="L19" s="149" t="s">
        <v>14</v>
      </c>
      <c r="M19" s="149"/>
      <c r="N19" s="150"/>
      <c r="O19" s="118"/>
      <c r="P19" s="44"/>
      <c r="Q19" s="1"/>
      <c r="R19" s="179" t="s">
        <v>127</v>
      </c>
      <c r="S19" s="149"/>
      <c r="T19" s="150"/>
      <c r="U19" s="138" t="e">
        <f>U11*1000/U17</f>
        <v>#DIV/0!</v>
      </c>
      <c r="V19" s="42"/>
      <c r="W19" s="42"/>
      <c r="X19" s="42"/>
      <c r="Y19" s="59"/>
      <c r="Z19" s="59"/>
      <c r="AA19" s="59"/>
      <c r="AB19" s="59"/>
      <c r="AC19" s="59"/>
      <c r="AD19" s="42"/>
      <c r="AE19" s="42"/>
      <c r="AF19" s="42"/>
      <c r="AG19" s="42"/>
      <c r="AH19" s="44"/>
      <c r="AI19" s="1"/>
    </row>
    <row r="20" spans="1:35" ht="22.5" customHeight="1">
      <c r="A20" s="53"/>
      <c r="B20" s="42"/>
      <c r="C20" s="42"/>
      <c r="D20" s="44"/>
      <c r="E20" s="1"/>
      <c r="F20" s="179" t="s">
        <v>43</v>
      </c>
      <c r="G20" s="149"/>
      <c r="H20" s="150"/>
      <c r="I20" s="118"/>
      <c r="J20" s="68"/>
      <c r="K20" s="42"/>
      <c r="L20" s="149" t="s">
        <v>41</v>
      </c>
      <c r="M20" s="149"/>
      <c r="N20" s="150"/>
      <c r="O20" s="119"/>
      <c r="P20" s="44"/>
      <c r="Q20" s="1"/>
      <c r="R20" s="41"/>
      <c r="S20" s="43"/>
      <c r="T20" s="43"/>
      <c r="U20" s="43"/>
      <c r="V20" s="54"/>
      <c r="W20" s="43"/>
      <c r="X20" s="55"/>
      <c r="Y20" s="55"/>
      <c r="Z20" s="55"/>
      <c r="AA20" s="55"/>
      <c r="AB20" s="43"/>
      <c r="AC20" s="42"/>
      <c r="AD20" s="42"/>
      <c r="AE20" s="42"/>
      <c r="AF20" s="42"/>
      <c r="AG20" s="42"/>
      <c r="AH20" s="44"/>
      <c r="AI20" s="1"/>
    </row>
    <row r="21" spans="1:35" ht="22.5" customHeight="1">
      <c r="A21" s="53"/>
      <c r="B21" s="42"/>
      <c r="C21" s="42"/>
      <c r="D21" s="44"/>
      <c r="E21" s="7"/>
      <c r="F21" s="179" t="s">
        <v>132</v>
      </c>
      <c r="G21" s="149"/>
      <c r="H21" s="150"/>
      <c r="I21" s="118"/>
      <c r="J21" s="68"/>
      <c r="K21" s="42"/>
      <c r="L21" s="149" t="s">
        <v>44</v>
      </c>
      <c r="M21" s="149"/>
      <c r="N21" s="150"/>
      <c r="O21" s="120"/>
      <c r="P21" s="44"/>
      <c r="Q21" s="1"/>
      <c r="R21" s="41"/>
      <c r="S21" s="43"/>
      <c r="T21" s="43"/>
      <c r="U21" s="43"/>
      <c r="V21" s="54"/>
      <c r="W21" s="43"/>
      <c r="X21" s="55"/>
      <c r="Y21" s="55"/>
      <c r="Z21" s="55"/>
      <c r="AA21" s="55"/>
      <c r="AB21" s="43"/>
      <c r="AC21" s="42"/>
      <c r="AD21" s="42"/>
      <c r="AE21" s="42"/>
      <c r="AF21" s="42"/>
      <c r="AG21" s="42"/>
      <c r="AH21" s="44"/>
      <c r="AI21" s="1"/>
    </row>
    <row r="22" spans="1:35" ht="22.5" customHeight="1">
      <c r="A22" s="53"/>
      <c r="B22" s="42"/>
      <c r="C22" s="42"/>
      <c r="D22" s="44"/>
      <c r="E22" s="7"/>
      <c r="F22" s="179" t="s">
        <v>10</v>
      </c>
      <c r="G22" s="149"/>
      <c r="H22" s="150"/>
      <c r="I22" s="118"/>
      <c r="J22" s="68"/>
      <c r="K22" s="42"/>
      <c r="L22" s="149" t="s">
        <v>45</v>
      </c>
      <c r="M22" s="149"/>
      <c r="N22" s="150"/>
      <c r="O22" s="120"/>
      <c r="P22" s="44"/>
      <c r="Q22" s="1"/>
      <c r="R22" s="53"/>
      <c r="S22" s="42"/>
      <c r="T22" s="42"/>
      <c r="U22" s="42"/>
      <c r="V22" s="42"/>
      <c r="W22" s="42"/>
      <c r="X22" s="42"/>
      <c r="Y22" s="42"/>
      <c r="Z22" s="42"/>
      <c r="AA22" s="42"/>
      <c r="AB22" s="42"/>
      <c r="AC22" s="42"/>
      <c r="AD22" s="42"/>
      <c r="AE22" s="42"/>
      <c r="AF22" s="42"/>
      <c r="AG22" s="42"/>
      <c r="AH22" s="44"/>
      <c r="AI22" s="1"/>
    </row>
    <row r="23" spans="1:35" ht="18" customHeight="1">
      <c r="A23" s="41"/>
      <c r="B23" s="43"/>
      <c r="C23" s="42"/>
      <c r="D23" s="44"/>
      <c r="E23" s="146"/>
      <c r="F23" s="41"/>
      <c r="G23" s="42"/>
      <c r="H23" s="42"/>
      <c r="I23" s="42"/>
      <c r="J23" s="42"/>
      <c r="K23" s="42"/>
      <c r="L23" s="151" t="s">
        <v>127</v>
      </c>
      <c r="M23" s="151"/>
      <c r="N23" s="152"/>
      <c r="O23" s="18" t="e">
        <f>O10*1000/O17</f>
        <v>#DIV/0!</v>
      </c>
      <c r="P23" s="44"/>
      <c r="Q23" s="1"/>
      <c r="R23" s="53"/>
      <c r="S23" s="42"/>
      <c r="T23" s="42"/>
      <c r="U23" s="42"/>
      <c r="V23" s="42"/>
      <c r="W23" s="42"/>
      <c r="X23" s="42"/>
      <c r="Y23" s="42"/>
      <c r="Z23" s="42"/>
      <c r="AA23" s="42"/>
      <c r="AB23" s="42"/>
      <c r="AC23" s="42"/>
      <c r="AD23" s="42"/>
      <c r="AE23" s="42"/>
      <c r="AF23" s="42"/>
      <c r="AG23" s="42"/>
      <c r="AH23" s="44"/>
      <c r="AI23" s="1"/>
    </row>
    <row r="24" spans="1:35" ht="7.5" customHeight="1">
      <c r="A24" s="47"/>
      <c r="B24" s="48"/>
      <c r="C24" s="49"/>
      <c r="D24" s="52"/>
      <c r="E24" s="146"/>
      <c r="F24" s="47"/>
      <c r="G24" s="49"/>
      <c r="H24" s="48"/>
      <c r="I24" s="48"/>
      <c r="J24" s="48"/>
      <c r="K24" s="50"/>
      <c r="L24" s="51"/>
      <c r="M24" s="49"/>
      <c r="N24" s="49"/>
      <c r="O24" s="49"/>
      <c r="P24" s="52"/>
      <c r="Q24" s="1"/>
      <c r="R24" s="56"/>
      <c r="S24" s="49"/>
      <c r="T24" s="49"/>
      <c r="U24" s="49"/>
      <c r="V24" s="49"/>
      <c r="W24" s="49"/>
      <c r="X24" s="49"/>
      <c r="Y24" s="49"/>
      <c r="Z24" s="49"/>
      <c r="AA24" s="49"/>
      <c r="AB24" s="49"/>
      <c r="AC24" s="49"/>
      <c r="AD24" s="49"/>
      <c r="AE24" s="49"/>
      <c r="AF24" s="49"/>
      <c r="AG24" s="49"/>
      <c r="AH24" s="52"/>
      <c r="AI24" s="1"/>
    </row>
    <row r="25" spans="1:35" ht="12" customHeight="1">
      <c r="A25" s="2"/>
      <c r="B25" s="2"/>
      <c r="C25" s="2"/>
      <c r="D25" s="2"/>
      <c r="E25" s="146"/>
      <c r="F25" s="2"/>
      <c r="G25" s="2"/>
      <c r="H25" s="2"/>
      <c r="I25" s="5"/>
      <c r="J25" s="5"/>
      <c r="K25" s="2"/>
      <c r="L25" s="1"/>
      <c r="M25" s="1"/>
      <c r="N25" s="1"/>
      <c r="O25" s="1"/>
      <c r="P25" s="1"/>
      <c r="Q25" s="1"/>
      <c r="R25" s="1"/>
      <c r="S25" s="1"/>
      <c r="T25" s="1"/>
      <c r="U25" s="1"/>
      <c r="V25" s="1"/>
      <c r="W25" s="1"/>
      <c r="X25" s="1"/>
      <c r="Y25" s="1"/>
      <c r="Z25" s="1"/>
      <c r="AA25" s="1"/>
      <c r="AB25" s="1"/>
      <c r="AC25" s="1"/>
      <c r="AD25" s="1"/>
      <c r="AE25" s="1"/>
      <c r="AF25" s="1"/>
      <c r="AG25" s="1"/>
      <c r="AH25" s="1"/>
      <c r="AI25" s="1"/>
    </row>
    <row r="26" spans="1:35" s="31" customFormat="1" ht="13.5" customHeight="1">
      <c r="A26" s="180" t="s">
        <v>93</v>
      </c>
      <c r="B26" s="180"/>
      <c r="C26" s="180"/>
      <c r="D26" s="180"/>
      <c r="E26" s="180"/>
      <c r="F26" s="180"/>
      <c r="G26" s="180"/>
      <c r="H26" s="180"/>
      <c r="I26" s="180"/>
      <c r="J26" s="180"/>
      <c r="K26" s="180"/>
      <c r="L26" s="180"/>
      <c r="M26" s="180"/>
      <c r="N26" s="180"/>
      <c r="O26" s="180"/>
      <c r="P26" s="180"/>
      <c r="Q26" s="180"/>
      <c r="R26" s="180"/>
      <c r="S26" s="180"/>
      <c r="T26" s="180"/>
      <c r="U26" s="180"/>
      <c r="V26" s="180"/>
      <c r="W26" s="180"/>
      <c r="X26" s="180"/>
      <c r="Y26" s="180"/>
      <c r="Z26" s="180"/>
      <c r="AA26" s="180"/>
      <c r="AB26" s="180"/>
      <c r="AC26" s="180"/>
      <c r="AD26" s="180"/>
      <c r="AE26" s="180"/>
      <c r="AF26" s="180"/>
      <c r="AG26" s="180"/>
      <c r="AH26" s="180"/>
      <c r="AI26" s="30"/>
    </row>
    <row r="27" spans="1:35" ht="8.25" customHeight="1">
      <c r="A27" s="33"/>
      <c r="B27" s="33"/>
      <c r="C27" s="33"/>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1"/>
    </row>
    <row r="28" spans="1:36" ht="12.75">
      <c r="A28" s="33"/>
      <c r="B28" s="33"/>
      <c r="C28" s="33"/>
      <c r="D28" s="75" t="s">
        <v>90</v>
      </c>
      <c r="E28" s="75" t="s">
        <v>50</v>
      </c>
      <c r="F28" s="75" t="s">
        <v>51</v>
      </c>
      <c r="G28" s="75" t="s">
        <v>52</v>
      </c>
      <c r="H28" s="75" t="s">
        <v>53</v>
      </c>
      <c r="I28" s="75" t="s">
        <v>54</v>
      </c>
      <c r="J28" s="75" t="s">
        <v>55</v>
      </c>
      <c r="K28" s="75" t="s">
        <v>56</v>
      </c>
      <c r="L28" s="75" t="s">
        <v>57</v>
      </c>
      <c r="M28" s="75" t="s">
        <v>58</v>
      </c>
      <c r="N28" s="75" t="s">
        <v>59</v>
      </c>
      <c r="O28" s="75" t="s">
        <v>60</v>
      </c>
      <c r="P28" s="75" t="s">
        <v>61</v>
      </c>
      <c r="Q28" s="75" t="s">
        <v>62</v>
      </c>
      <c r="R28" s="75" t="s">
        <v>63</v>
      </c>
      <c r="S28" s="75" t="s">
        <v>64</v>
      </c>
      <c r="T28" s="75" t="s">
        <v>65</v>
      </c>
      <c r="U28" s="75" t="s">
        <v>66</v>
      </c>
      <c r="V28" s="75" t="s">
        <v>67</v>
      </c>
      <c r="W28" s="75" t="s">
        <v>68</v>
      </c>
      <c r="X28" s="75" t="s">
        <v>69</v>
      </c>
      <c r="Y28" s="75" t="s">
        <v>70</v>
      </c>
      <c r="Z28" s="75" t="s">
        <v>71</v>
      </c>
      <c r="AA28" s="75" t="s">
        <v>72</v>
      </c>
      <c r="AB28" s="75" t="s">
        <v>73</v>
      </c>
      <c r="AC28" s="75" t="s">
        <v>74</v>
      </c>
      <c r="AD28" s="75" t="s">
        <v>75</v>
      </c>
      <c r="AE28" s="75" t="s">
        <v>76</v>
      </c>
      <c r="AF28" s="75" t="s">
        <v>77</v>
      </c>
      <c r="AG28" s="75" t="s">
        <v>78</v>
      </c>
      <c r="AH28" s="75" t="s">
        <v>79</v>
      </c>
      <c r="AI28" s="1"/>
      <c r="AJ28" s="1"/>
    </row>
    <row r="29" spans="1:36" ht="12.75">
      <c r="A29" s="33"/>
      <c r="B29" s="33"/>
      <c r="C29" s="33"/>
      <c r="D29" s="74"/>
      <c r="E29" s="74"/>
      <c r="F29" s="74"/>
      <c r="G29" s="74"/>
      <c r="H29" s="74"/>
      <c r="I29" s="74"/>
      <c r="J29" s="74"/>
      <c r="K29" s="74"/>
      <c r="L29" s="74"/>
      <c r="M29" s="74"/>
      <c r="N29" s="74"/>
      <c r="O29" s="74"/>
      <c r="P29" s="74"/>
      <c r="Q29" s="74"/>
      <c r="R29" s="74"/>
      <c r="S29" s="74"/>
      <c r="T29" s="74"/>
      <c r="U29" s="74"/>
      <c r="V29" s="74"/>
      <c r="W29" s="74"/>
      <c r="X29" s="74"/>
      <c r="Y29" s="74"/>
      <c r="Z29" s="74"/>
      <c r="AA29" s="74"/>
      <c r="AB29" s="74"/>
      <c r="AC29" s="74"/>
      <c r="AD29" s="74"/>
      <c r="AE29" s="74"/>
      <c r="AF29" s="74"/>
      <c r="AG29" s="74"/>
      <c r="AH29" s="74"/>
      <c r="AI29" s="1"/>
      <c r="AJ29" s="1"/>
    </row>
    <row r="30" spans="1:36" ht="12.75">
      <c r="A30" s="159" t="s">
        <v>106</v>
      </c>
      <c r="B30" s="159"/>
      <c r="C30" s="160"/>
      <c r="D30" s="120"/>
      <c r="E30" s="120"/>
      <c r="F30" s="120"/>
      <c r="G30" s="120"/>
      <c r="H30" s="120"/>
      <c r="I30" s="120"/>
      <c r="J30" s="120"/>
      <c r="K30" s="120"/>
      <c r="L30" s="120"/>
      <c r="M30" s="120"/>
      <c r="N30" s="120"/>
      <c r="O30" s="120"/>
      <c r="P30" s="120"/>
      <c r="Q30" s="120"/>
      <c r="R30" s="120"/>
      <c r="S30" s="120"/>
      <c r="T30" s="120"/>
      <c r="U30" s="120"/>
      <c r="V30" s="120"/>
      <c r="W30" s="120"/>
      <c r="X30" s="120"/>
      <c r="Y30" s="120"/>
      <c r="Z30" s="120"/>
      <c r="AA30" s="120"/>
      <c r="AB30" s="120"/>
      <c r="AC30" s="120"/>
      <c r="AD30" s="120"/>
      <c r="AE30" s="120"/>
      <c r="AF30" s="120"/>
      <c r="AG30" s="120"/>
      <c r="AH30" s="120"/>
      <c r="AI30" s="1"/>
      <c r="AJ30" s="1"/>
    </row>
    <row r="31" spans="1:36" ht="12.75">
      <c r="A31" s="159" t="s">
        <v>107</v>
      </c>
      <c r="B31" s="159"/>
      <c r="C31" s="160"/>
      <c r="D31" s="120"/>
      <c r="E31" s="120"/>
      <c r="F31" s="120"/>
      <c r="G31" s="120"/>
      <c r="H31" s="120"/>
      <c r="I31" s="120"/>
      <c r="J31" s="120"/>
      <c r="K31" s="120"/>
      <c r="L31" s="120"/>
      <c r="M31" s="120"/>
      <c r="N31" s="120"/>
      <c r="O31" s="120"/>
      <c r="P31" s="120"/>
      <c r="Q31" s="120"/>
      <c r="R31" s="120"/>
      <c r="S31" s="120"/>
      <c r="T31" s="120"/>
      <c r="U31" s="120"/>
      <c r="V31" s="120"/>
      <c r="W31" s="120"/>
      <c r="X31" s="120"/>
      <c r="Y31" s="120"/>
      <c r="Z31" s="120"/>
      <c r="AA31" s="120"/>
      <c r="AB31" s="120"/>
      <c r="AC31" s="120"/>
      <c r="AD31" s="120"/>
      <c r="AE31" s="120"/>
      <c r="AF31" s="120"/>
      <c r="AG31" s="120"/>
      <c r="AH31" s="120"/>
      <c r="AI31" s="1"/>
      <c r="AJ31" s="1"/>
    </row>
    <row r="32" spans="1:36" ht="12.75">
      <c r="A32" s="159" t="s">
        <v>108</v>
      </c>
      <c r="B32" s="159"/>
      <c r="C32" s="160"/>
      <c r="D32" s="120"/>
      <c r="E32" s="120"/>
      <c r="F32" s="120"/>
      <c r="G32" s="120"/>
      <c r="H32" s="120"/>
      <c r="I32" s="120"/>
      <c r="J32" s="120"/>
      <c r="K32" s="120"/>
      <c r="L32" s="120"/>
      <c r="M32" s="120"/>
      <c r="N32" s="120"/>
      <c r="O32" s="120"/>
      <c r="P32" s="120"/>
      <c r="Q32" s="120"/>
      <c r="R32" s="120"/>
      <c r="S32" s="120"/>
      <c r="T32" s="120"/>
      <c r="U32" s="120"/>
      <c r="V32" s="120"/>
      <c r="W32" s="120"/>
      <c r="X32" s="120"/>
      <c r="Y32" s="120"/>
      <c r="Z32" s="120"/>
      <c r="AA32" s="120"/>
      <c r="AB32" s="120"/>
      <c r="AC32" s="120"/>
      <c r="AD32" s="120"/>
      <c r="AE32" s="120"/>
      <c r="AF32" s="120"/>
      <c r="AG32" s="120"/>
      <c r="AH32" s="120"/>
      <c r="AI32" s="1"/>
      <c r="AJ32" s="1"/>
    </row>
    <row r="33" spans="1:36" ht="12.75">
      <c r="A33" s="159" t="s">
        <v>105</v>
      </c>
      <c r="B33" s="159"/>
      <c r="C33" s="160"/>
      <c r="D33" s="8">
        <f>D34+D35</f>
        <v>0</v>
      </c>
      <c r="E33" s="8">
        <f aca="true" t="shared" si="0" ref="E33:AH33">E34+E35</f>
        <v>0</v>
      </c>
      <c r="F33" s="8">
        <f t="shared" si="0"/>
        <v>0</v>
      </c>
      <c r="G33" s="8">
        <f t="shared" si="0"/>
        <v>0</v>
      </c>
      <c r="H33" s="8">
        <f t="shared" si="0"/>
        <v>0</v>
      </c>
      <c r="I33" s="8">
        <f t="shared" si="0"/>
        <v>0</v>
      </c>
      <c r="J33" s="8">
        <f t="shared" si="0"/>
        <v>0</v>
      </c>
      <c r="K33" s="8">
        <f t="shared" si="0"/>
        <v>0</v>
      </c>
      <c r="L33" s="8">
        <f t="shared" si="0"/>
        <v>0</v>
      </c>
      <c r="M33" s="8">
        <f t="shared" si="0"/>
        <v>0</v>
      </c>
      <c r="N33" s="8">
        <f t="shared" si="0"/>
        <v>0</v>
      </c>
      <c r="O33" s="8">
        <f t="shared" si="0"/>
        <v>0</v>
      </c>
      <c r="P33" s="8">
        <f t="shared" si="0"/>
        <v>0</v>
      </c>
      <c r="Q33" s="8">
        <f t="shared" si="0"/>
        <v>0</v>
      </c>
      <c r="R33" s="8">
        <f t="shared" si="0"/>
        <v>0</v>
      </c>
      <c r="S33" s="8">
        <f t="shared" si="0"/>
        <v>0</v>
      </c>
      <c r="T33" s="8">
        <f t="shared" si="0"/>
        <v>0</v>
      </c>
      <c r="U33" s="8">
        <f t="shared" si="0"/>
        <v>0</v>
      </c>
      <c r="V33" s="8">
        <f t="shared" si="0"/>
        <v>0</v>
      </c>
      <c r="W33" s="8">
        <f t="shared" si="0"/>
        <v>0</v>
      </c>
      <c r="X33" s="8">
        <f t="shared" si="0"/>
        <v>0</v>
      </c>
      <c r="Y33" s="8">
        <f t="shared" si="0"/>
        <v>0</v>
      </c>
      <c r="Z33" s="8">
        <f t="shared" si="0"/>
        <v>0</v>
      </c>
      <c r="AA33" s="8">
        <f t="shared" si="0"/>
        <v>0</v>
      </c>
      <c r="AB33" s="8">
        <f t="shared" si="0"/>
        <v>0</v>
      </c>
      <c r="AC33" s="8">
        <f t="shared" si="0"/>
        <v>0</v>
      </c>
      <c r="AD33" s="8">
        <f t="shared" si="0"/>
        <v>0</v>
      </c>
      <c r="AE33" s="8">
        <f t="shared" si="0"/>
        <v>0</v>
      </c>
      <c r="AF33" s="8">
        <f t="shared" si="0"/>
        <v>0</v>
      </c>
      <c r="AG33" s="8">
        <f t="shared" si="0"/>
        <v>0</v>
      </c>
      <c r="AH33" s="8">
        <f t="shared" si="0"/>
        <v>0</v>
      </c>
      <c r="AI33" s="1"/>
      <c r="AJ33" s="1"/>
    </row>
    <row r="34" spans="1:36" ht="12.75">
      <c r="A34" s="159" t="s">
        <v>128</v>
      </c>
      <c r="B34" s="159"/>
      <c r="C34" s="160"/>
      <c r="D34" s="120"/>
      <c r="E34" s="120"/>
      <c r="F34" s="120"/>
      <c r="G34" s="120"/>
      <c r="H34" s="120"/>
      <c r="I34" s="120"/>
      <c r="J34" s="120"/>
      <c r="K34" s="120"/>
      <c r="L34" s="120"/>
      <c r="M34" s="120"/>
      <c r="N34" s="120"/>
      <c r="O34" s="120"/>
      <c r="P34" s="120"/>
      <c r="Q34" s="120"/>
      <c r="R34" s="120"/>
      <c r="S34" s="120"/>
      <c r="T34" s="120"/>
      <c r="U34" s="120"/>
      <c r="V34" s="120"/>
      <c r="W34" s="120"/>
      <c r="X34" s="120"/>
      <c r="Y34" s="120"/>
      <c r="Z34" s="120"/>
      <c r="AA34" s="120"/>
      <c r="AB34" s="120"/>
      <c r="AC34" s="120"/>
      <c r="AD34" s="120"/>
      <c r="AE34" s="120"/>
      <c r="AF34" s="120"/>
      <c r="AG34" s="120"/>
      <c r="AH34" s="120"/>
      <c r="AI34" s="9"/>
      <c r="AJ34" s="1"/>
    </row>
    <row r="35" spans="1:36" ht="12.75">
      <c r="A35" s="159" t="s">
        <v>104</v>
      </c>
      <c r="B35" s="159"/>
      <c r="C35" s="160"/>
      <c r="D35" s="120"/>
      <c r="E35" s="120"/>
      <c r="F35" s="120"/>
      <c r="G35" s="120"/>
      <c r="H35" s="120"/>
      <c r="I35" s="120"/>
      <c r="J35" s="120"/>
      <c r="K35" s="120"/>
      <c r="L35" s="120"/>
      <c r="M35" s="120"/>
      <c r="N35" s="120"/>
      <c r="O35" s="120"/>
      <c r="P35" s="120"/>
      <c r="Q35" s="120"/>
      <c r="R35" s="120"/>
      <c r="S35" s="120"/>
      <c r="T35" s="120"/>
      <c r="U35" s="120"/>
      <c r="V35" s="120"/>
      <c r="W35" s="120"/>
      <c r="X35" s="120"/>
      <c r="Y35" s="120"/>
      <c r="Z35" s="120"/>
      <c r="AA35" s="120"/>
      <c r="AB35" s="120"/>
      <c r="AC35" s="120"/>
      <c r="AD35" s="120"/>
      <c r="AE35" s="120"/>
      <c r="AF35" s="120"/>
      <c r="AG35" s="120"/>
      <c r="AH35" s="120"/>
      <c r="AI35" s="1"/>
      <c r="AJ35" s="1"/>
    </row>
    <row r="36" spans="1:36" ht="6" customHeight="1">
      <c r="A36" s="159"/>
      <c r="B36" s="159"/>
      <c r="C36" s="159"/>
      <c r="D36" s="60"/>
      <c r="E36" s="60"/>
      <c r="F36" s="60"/>
      <c r="G36" s="60"/>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0"/>
      <c r="AI36" s="7"/>
      <c r="AJ36" s="1"/>
    </row>
    <row r="37" spans="1:36" ht="12.75">
      <c r="A37" s="159" t="s">
        <v>115</v>
      </c>
      <c r="B37" s="159"/>
      <c r="C37" s="160"/>
      <c r="D37" s="12" t="e">
        <f>D33/D30</f>
        <v>#DIV/0!</v>
      </c>
      <c r="E37" s="12" t="e">
        <f aca="true" t="shared" si="1" ref="E37:AH37">E33/E30</f>
        <v>#DIV/0!</v>
      </c>
      <c r="F37" s="12" t="e">
        <f t="shared" si="1"/>
        <v>#DIV/0!</v>
      </c>
      <c r="G37" s="12" t="e">
        <f t="shared" si="1"/>
        <v>#DIV/0!</v>
      </c>
      <c r="H37" s="12" t="e">
        <f t="shared" si="1"/>
        <v>#DIV/0!</v>
      </c>
      <c r="I37" s="12" t="e">
        <f t="shared" si="1"/>
        <v>#DIV/0!</v>
      </c>
      <c r="J37" s="12" t="e">
        <f t="shared" si="1"/>
        <v>#DIV/0!</v>
      </c>
      <c r="K37" s="12" t="e">
        <f t="shared" si="1"/>
        <v>#DIV/0!</v>
      </c>
      <c r="L37" s="12" t="e">
        <f t="shared" si="1"/>
        <v>#DIV/0!</v>
      </c>
      <c r="M37" s="12" t="e">
        <f t="shared" si="1"/>
        <v>#DIV/0!</v>
      </c>
      <c r="N37" s="12" t="e">
        <f t="shared" si="1"/>
        <v>#DIV/0!</v>
      </c>
      <c r="O37" s="12" t="e">
        <f t="shared" si="1"/>
        <v>#DIV/0!</v>
      </c>
      <c r="P37" s="12" t="e">
        <f t="shared" si="1"/>
        <v>#DIV/0!</v>
      </c>
      <c r="Q37" s="12" t="e">
        <f t="shared" si="1"/>
        <v>#DIV/0!</v>
      </c>
      <c r="R37" s="12" t="e">
        <f t="shared" si="1"/>
        <v>#DIV/0!</v>
      </c>
      <c r="S37" s="12" t="e">
        <f t="shared" si="1"/>
        <v>#DIV/0!</v>
      </c>
      <c r="T37" s="12" t="e">
        <f t="shared" si="1"/>
        <v>#DIV/0!</v>
      </c>
      <c r="U37" s="12" t="e">
        <f t="shared" si="1"/>
        <v>#DIV/0!</v>
      </c>
      <c r="V37" s="12" t="e">
        <f t="shared" si="1"/>
        <v>#DIV/0!</v>
      </c>
      <c r="W37" s="12" t="e">
        <f t="shared" si="1"/>
        <v>#DIV/0!</v>
      </c>
      <c r="X37" s="12" t="e">
        <f t="shared" si="1"/>
        <v>#DIV/0!</v>
      </c>
      <c r="Y37" s="12" t="e">
        <f t="shared" si="1"/>
        <v>#DIV/0!</v>
      </c>
      <c r="Z37" s="12" t="e">
        <f t="shared" si="1"/>
        <v>#DIV/0!</v>
      </c>
      <c r="AA37" s="12" t="e">
        <f t="shared" si="1"/>
        <v>#DIV/0!</v>
      </c>
      <c r="AB37" s="12" t="e">
        <f t="shared" si="1"/>
        <v>#DIV/0!</v>
      </c>
      <c r="AC37" s="12" t="e">
        <f t="shared" si="1"/>
        <v>#DIV/0!</v>
      </c>
      <c r="AD37" s="12" t="e">
        <f t="shared" si="1"/>
        <v>#DIV/0!</v>
      </c>
      <c r="AE37" s="12" t="e">
        <f t="shared" si="1"/>
        <v>#DIV/0!</v>
      </c>
      <c r="AF37" s="12" t="e">
        <f t="shared" si="1"/>
        <v>#DIV/0!</v>
      </c>
      <c r="AG37" s="12" t="e">
        <f t="shared" si="1"/>
        <v>#DIV/0!</v>
      </c>
      <c r="AH37" s="12" t="e">
        <f t="shared" si="1"/>
        <v>#DIV/0!</v>
      </c>
      <c r="AI37" s="1"/>
      <c r="AJ37" s="1"/>
    </row>
    <row r="38" spans="1:36" ht="12.75">
      <c r="A38" s="159" t="s">
        <v>116</v>
      </c>
      <c r="B38" s="159"/>
      <c r="C38" s="160"/>
      <c r="D38" s="12" t="e">
        <f>D33/(D31+D32)</f>
        <v>#DIV/0!</v>
      </c>
      <c r="E38" s="12" t="e">
        <f aca="true" t="shared" si="2" ref="E38:AH38">E33/(E31+E32)</f>
        <v>#DIV/0!</v>
      </c>
      <c r="F38" s="12" t="e">
        <f t="shared" si="2"/>
        <v>#DIV/0!</v>
      </c>
      <c r="G38" s="12" t="e">
        <f t="shared" si="2"/>
        <v>#DIV/0!</v>
      </c>
      <c r="H38" s="12" t="e">
        <f t="shared" si="2"/>
        <v>#DIV/0!</v>
      </c>
      <c r="I38" s="12" t="e">
        <f t="shared" si="2"/>
        <v>#DIV/0!</v>
      </c>
      <c r="J38" s="12" t="e">
        <f t="shared" si="2"/>
        <v>#DIV/0!</v>
      </c>
      <c r="K38" s="12" t="e">
        <f t="shared" si="2"/>
        <v>#DIV/0!</v>
      </c>
      <c r="L38" s="12" t="e">
        <f t="shared" si="2"/>
        <v>#DIV/0!</v>
      </c>
      <c r="M38" s="12" t="e">
        <f t="shared" si="2"/>
        <v>#DIV/0!</v>
      </c>
      <c r="N38" s="12" t="e">
        <f t="shared" si="2"/>
        <v>#DIV/0!</v>
      </c>
      <c r="O38" s="12" t="e">
        <f t="shared" si="2"/>
        <v>#DIV/0!</v>
      </c>
      <c r="P38" s="12" t="e">
        <f t="shared" si="2"/>
        <v>#DIV/0!</v>
      </c>
      <c r="Q38" s="12" t="e">
        <f t="shared" si="2"/>
        <v>#DIV/0!</v>
      </c>
      <c r="R38" s="12" t="e">
        <f t="shared" si="2"/>
        <v>#DIV/0!</v>
      </c>
      <c r="S38" s="12" t="e">
        <f t="shared" si="2"/>
        <v>#DIV/0!</v>
      </c>
      <c r="T38" s="12" t="e">
        <f t="shared" si="2"/>
        <v>#DIV/0!</v>
      </c>
      <c r="U38" s="12" t="e">
        <f t="shared" si="2"/>
        <v>#DIV/0!</v>
      </c>
      <c r="V38" s="12" t="e">
        <f t="shared" si="2"/>
        <v>#DIV/0!</v>
      </c>
      <c r="W38" s="12" t="e">
        <f t="shared" si="2"/>
        <v>#DIV/0!</v>
      </c>
      <c r="X38" s="12" t="e">
        <f t="shared" si="2"/>
        <v>#DIV/0!</v>
      </c>
      <c r="Y38" s="12" t="e">
        <f t="shared" si="2"/>
        <v>#DIV/0!</v>
      </c>
      <c r="Z38" s="12" t="e">
        <f t="shared" si="2"/>
        <v>#DIV/0!</v>
      </c>
      <c r="AA38" s="12" t="e">
        <f t="shared" si="2"/>
        <v>#DIV/0!</v>
      </c>
      <c r="AB38" s="12" t="e">
        <f t="shared" si="2"/>
        <v>#DIV/0!</v>
      </c>
      <c r="AC38" s="12" t="e">
        <f t="shared" si="2"/>
        <v>#DIV/0!</v>
      </c>
      <c r="AD38" s="12" t="e">
        <f t="shared" si="2"/>
        <v>#DIV/0!</v>
      </c>
      <c r="AE38" s="12" t="e">
        <f t="shared" si="2"/>
        <v>#DIV/0!</v>
      </c>
      <c r="AF38" s="12" t="e">
        <f t="shared" si="2"/>
        <v>#DIV/0!</v>
      </c>
      <c r="AG38" s="12" t="e">
        <f t="shared" si="2"/>
        <v>#DIV/0!</v>
      </c>
      <c r="AH38" s="12" t="e">
        <f t="shared" si="2"/>
        <v>#DIV/0!</v>
      </c>
      <c r="AI38" s="1"/>
      <c r="AJ38" s="1"/>
    </row>
    <row r="39" spans="1:36" ht="16.5" customHeight="1">
      <c r="A39" s="196" t="s">
        <v>80</v>
      </c>
      <c r="B39" s="196"/>
      <c r="C39" s="196"/>
      <c r="D39" s="36"/>
      <c r="E39" s="36"/>
      <c r="F39" s="36"/>
      <c r="G39" s="36"/>
      <c r="H39" s="36"/>
      <c r="I39" s="36"/>
      <c r="J39" s="36"/>
      <c r="K39" s="36"/>
      <c r="L39" s="36"/>
      <c r="M39" s="36"/>
      <c r="N39" s="36"/>
      <c r="O39" s="36"/>
      <c r="P39" s="36"/>
      <c r="Q39" s="36"/>
      <c r="R39" s="36"/>
      <c r="S39" s="36"/>
      <c r="T39" s="36"/>
      <c r="U39" s="36"/>
      <c r="V39" s="36"/>
      <c r="W39" s="36"/>
      <c r="X39" s="36"/>
      <c r="Y39" s="36"/>
      <c r="Z39" s="36"/>
      <c r="AA39" s="36"/>
      <c r="AB39" s="36"/>
      <c r="AC39" s="36"/>
      <c r="AD39" s="36"/>
      <c r="AE39" s="36"/>
      <c r="AF39" s="36"/>
      <c r="AG39" s="36"/>
      <c r="AH39" s="36"/>
      <c r="AI39" s="1"/>
      <c r="AJ39" s="1"/>
    </row>
    <row r="40" spans="1:36" ht="12.75">
      <c r="A40" s="159" t="s">
        <v>109</v>
      </c>
      <c r="B40" s="159"/>
      <c r="C40" s="160"/>
      <c r="D40" s="120"/>
      <c r="E40" s="120"/>
      <c r="F40" s="120"/>
      <c r="G40" s="120"/>
      <c r="H40" s="120"/>
      <c r="I40" s="120"/>
      <c r="J40" s="120"/>
      <c r="K40" s="120"/>
      <c r="L40" s="120"/>
      <c r="M40" s="120"/>
      <c r="N40" s="120"/>
      <c r="O40" s="120"/>
      <c r="P40" s="120"/>
      <c r="Q40" s="120"/>
      <c r="R40" s="120"/>
      <c r="S40" s="120"/>
      <c r="T40" s="120"/>
      <c r="U40" s="120"/>
      <c r="V40" s="120"/>
      <c r="W40" s="120"/>
      <c r="X40" s="120"/>
      <c r="Y40" s="120"/>
      <c r="Z40" s="120"/>
      <c r="AA40" s="120"/>
      <c r="AB40" s="120"/>
      <c r="AC40" s="120"/>
      <c r="AD40" s="120"/>
      <c r="AE40" s="120"/>
      <c r="AF40" s="120"/>
      <c r="AG40" s="120"/>
      <c r="AH40" s="120"/>
      <c r="AI40" s="1"/>
      <c r="AJ40" s="1"/>
    </row>
    <row r="41" spans="1:36" ht="12.75">
      <c r="A41" s="159" t="s">
        <v>129</v>
      </c>
      <c r="B41" s="159"/>
      <c r="C41" s="160"/>
      <c r="D41" s="120"/>
      <c r="E41" s="120"/>
      <c r="F41" s="120"/>
      <c r="G41" s="120"/>
      <c r="H41" s="120"/>
      <c r="I41" s="120"/>
      <c r="J41" s="120"/>
      <c r="K41" s="120"/>
      <c r="L41" s="120"/>
      <c r="M41" s="120"/>
      <c r="N41" s="120"/>
      <c r="O41" s="120"/>
      <c r="P41" s="120"/>
      <c r="Q41" s="120"/>
      <c r="R41" s="120"/>
      <c r="S41" s="120"/>
      <c r="T41" s="120"/>
      <c r="U41" s="120"/>
      <c r="V41" s="120"/>
      <c r="W41" s="120"/>
      <c r="X41" s="120"/>
      <c r="Y41" s="120"/>
      <c r="Z41" s="120"/>
      <c r="AA41" s="120"/>
      <c r="AB41" s="120"/>
      <c r="AC41" s="120"/>
      <c r="AD41" s="120"/>
      <c r="AE41" s="120"/>
      <c r="AF41" s="120"/>
      <c r="AG41" s="120"/>
      <c r="AH41" s="120"/>
      <c r="AI41" s="11"/>
      <c r="AJ41" s="1"/>
    </row>
    <row r="42" spans="1:36" ht="12.75">
      <c r="A42" s="159" t="s">
        <v>117</v>
      </c>
      <c r="B42" s="159"/>
      <c r="C42" s="160"/>
      <c r="D42" s="120"/>
      <c r="E42" s="120"/>
      <c r="F42" s="120"/>
      <c r="G42" s="120"/>
      <c r="H42" s="120"/>
      <c r="I42" s="120"/>
      <c r="J42" s="120"/>
      <c r="K42" s="120"/>
      <c r="L42" s="120"/>
      <c r="M42" s="120"/>
      <c r="N42" s="120"/>
      <c r="O42" s="120"/>
      <c r="P42" s="120"/>
      <c r="Q42" s="120"/>
      <c r="R42" s="120"/>
      <c r="S42" s="120"/>
      <c r="T42" s="120"/>
      <c r="U42" s="120"/>
      <c r="V42" s="120"/>
      <c r="W42" s="120"/>
      <c r="X42" s="120"/>
      <c r="Y42" s="120"/>
      <c r="Z42" s="120"/>
      <c r="AA42" s="120"/>
      <c r="AB42" s="120"/>
      <c r="AC42" s="120"/>
      <c r="AD42" s="120"/>
      <c r="AE42" s="120"/>
      <c r="AF42" s="120"/>
      <c r="AG42" s="120"/>
      <c r="AH42" s="120"/>
      <c r="AI42" s="1"/>
      <c r="AJ42" s="1"/>
    </row>
    <row r="43" spans="1:36" ht="7.5" customHeight="1">
      <c r="A43" s="161"/>
      <c r="B43" s="161"/>
      <c r="C43" s="161"/>
      <c r="D43" s="61"/>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0"/>
      <c r="AI43" s="7"/>
      <c r="AJ43" s="1"/>
    </row>
    <row r="44" spans="1:36" ht="13.5" customHeight="1">
      <c r="A44" s="161" t="s">
        <v>118</v>
      </c>
      <c r="B44" s="161"/>
      <c r="C44" s="160"/>
      <c r="D44" s="8">
        <f>D41+D42</f>
        <v>0</v>
      </c>
      <c r="E44" s="8">
        <f aca="true" t="shared" si="3" ref="E44:AH44">E41+E42</f>
        <v>0</v>
      </c>
      <c r="F44" s="8">
        <f t="shared" si="3"/>
        <v>0</v>
      </c>
      <c r="G44" s="8">
        <f t="shared" si="3"/>
        <v>0</v>
      </c>
      <c r="H44" s="8">
        <f t="shared" si="3"/>
        <v>0</v>
      </c>
      <c r="I44" s="8">
        <f t="shared" si="3"/>
        <v>0</v>
      </c>
      <c r="J44" s="8">
        <f t="shared" si="3"/>
        <v>0</v>
      </c>
      <c r="K44" s="8">
        <f t="shared" si="3"/>
        <v>0</v>
      </c>
      <c r="L44" s="8">
        <f t="shared" si="3"/>
        <v>0</v>
      </c>
      <c r="M44" s="8">
        <f t="shared" si="3"/>
        <v>0</v>
      </c>
      <c r="N44" s="8">
        <f t="shared" si="3"/>
        <v>0</v>
      </c>
      <c r="O44" s="8">
        <f t="shared" si="3"/>
        <v>0</v>
      </c>
      <c r="P44" s="8">
        <f t="shared" si="3"/>
        <v>0</v>
      </c>
      <c r="Q44" s="8">
        <f t="shared" si="3"/>
        <v>0</v>
      </c>
      <c r="R44" s="8">
        <f t="shared" si="3"/>
        <v>0</v>
      </c>
      <c r="S44" s="8">
        <f t="shared" si="3"/>
        <v>0</v>
      </c>
      <c r="T44" s="8">
        <f t="shared" si="3"/>
        <v>0</v>
      </c>
      <c r="U44" s="8">
        <f t="shared" si="3"/>
        <v>0</v>
      </c>
      <c r="V44" s="8">
        <f t="shared" si="3"/>
        <v>0</v>
      </c>
      <c r="W44" s="8">
        <f t="shared" si="3"/>
        <v>0</v>
      </c>
      <c r="X44" s="8">
        <f t="shared" si="3"/>
        <v>0</v>
      </c>
      <c r="Y44" s="8">
        <f t="shared" si="3"/>
        <v>0</v>
      </c>
      <c r="Z44" s="8">
        <f t="shared" si="3"/>
        <v>0</v>
      </c>
      <c r="AA44" s="8">
        <f t="shared" si="3"/>
        <v>0</v>
      </c>
      <c r="AB44" s="8">
        <f t="shared" si="3"/>
        <v>0</v>
      </c>
      <c r="AC44" s="8">
        <f t="shared" si="3"/>
        <v>0</v>
      </c>
      <c r="AD44" s="8">
        <f t="shared" si="3"/>
        <v>0</v>
      </c>
      <c r="AE44" s="8">
        <f t="shared" si="3"/>
        <v>0</v>
      </c>
      <c r="AF44" s="8">
        <f t="shared" si="3"/>
        <v>0</v>
      </c>
      <c r="AG44" s="8">
        <f t="shared" si="3"/>
        <v>0</v>
      </c>
      <c r="AH44" s="8">
        <f t="shared" si="3"/>
        <v>0</v>
      </c>
      <c r="AI44" s="7"/>
      <c r="AJ44" s="1"/>
    </row>
    <row r="45" spans="1:36" ht="12.75">
      <c r="A45" s="159" t="s">
        <v>83</v>
      </c>
      <c r="B45" s="159"/>
      <c r="C45" s="160"/>
      <c r="D45" s="12" t="e">
        <f>D44/D56</f>
        <v>#DIV/0!</v>
      </c>
      <c r="E45" s="12" t="e">
        <f aca="true" t="shared" si="4" ref="E45:AH45">E44/E56</f>
        <v>#DIV/0!</v>
      </c>
      <c r="F45" s="12" t="e">
        <f t="shared" si="4"/>
        <v>#DIV/0!</v>
      </c>
      <c r="G45" s="12" t="e">
        <f t="shared" si="4"/>
        <v>#DIV/0!</v>
      </c>
      <c r="H45" s="12" t="e">
        <f t="shared" si="4"/>
        <v>#DIV/0!</v>
      </c>
      <c r="I45" s="12" t="e">
        <f t="shared" si="4"/>
        <v>#DIV/0!</v>
      </c>
      <c r="J45" s="12" t="e">
        <f t="shared" si="4"/>
        <v>#DIV/0!</v>
      </c>
      <c r="K45" s="12" t="e">
        <f t="shared" si="4"/>
        <v>#DIV/0!</v>
      </c>
      <c r="L45" s="12" t="e">
        <f t="shared" si="4"/>
        <v>#DIV/0!</v>
      </c>
      <c r="M45" s="12" t="e">
        <f t="shared" si="4"/>
        <v>#DIV/0!</v>
      </c>
      <c r="N45" s="12" t="e">
        <f t="shared" si="4"/>
        <v>#DIV/0!</v>
      </c>
      <c r="O45" s="12" t="e">
        <f t="shared" si="4"/>
        <v>#DIV/0!</v>
      </c>
      <c r="P45" s="12" t="e">
        <f t="shared" si="4"/>
        <v>#DIV/0!</v>
      </c>
      <c r="Q45" s="12" t="e">
        <f t="shared" si="4"/>
        <v>#DIV/0!</v>
      </c>
      <c r="R45" s="12" t="e">
        <f t="shared" si="4"/>
        <v>#DIV/0!</v>
      </c>
      <c r="S45" s="12" t="e">
        <f t="shared" si="4"/>
        <v>#DIV/0!</v>
      </c>
      <c r="T45" s="12" t="e">
        <f t="shared" si="4"/>
        <v>#DIV/0!</v>
      </c>
      <c r="U45" s="12" t="e">
        <f t="shared" si="4"/>
        <v>#DIV/0!</v>
      </c>
      <c r="V45" s="12" t="e">
        <f t="shared" si="4"/>
        <v>#DIV/0!</v>
      </c>
      <c r="W45" s="12" t="e">
        <f t="shared" si="4"/>
        <v>#DIV/0!</v>
      </c>
      <c r="X45" s="12" t="e">
        <f t="shared" si="4"/>
        <v>#DIV/0!</v>
      </c>
      <c r="Y45" s="12" t="e">
        <f t="shared" si="4"/>
        <v>#DIV/0!</v>
      </c>
      <c r="Z45" s="12" t="e">
        <f t="shared" si="4"/>
        <v>#DIV/0!</v>
      </c>
      <c r="AA45" s="12" t="e">
        <f t="shared" si="4"/>
        <v>#DIV/0!</v>
      </c>
      <c r="AB45" s="12" t="e">
        <f t="shared" si="4"/>
        <v>#DIV/0!</v>
      </c>
      <c r="AC45" s="12" t="e">
        <f t="shared" si="4"/>
        <v>#DIV/0!</v>
      </c>
      <c r="AD45" s="12" t="e">
        <f t="shared" si="4"/>
        <v>#DIV/0!</v>
      </c>
      <c r="AE45" s="12" t="e">
        <f t="shared" si="4"/>
        <v>#DIV/0!</v>
      </c>
      <c r="AF45" s="12" t="e">
        <f t="shared" si="4"/>
        <v>#DIV/0!</v>
      </c>
      <c r="AG45" s="12" t="e">
        <f t="shared" si="4"/>
        <v>#DIV/0!</v>
      </c>
      <c r="AH45" s="12" t="e">
        <f t="shared" si="4"/>
        <v>#DIV/0!</v>
      </c>
      <c r="AI45" s="1"/>
      <c r="AJ45" s="1"/>
    </row>
    <row r="46" spans="1:36" ht="12.75">
      <c r="A46" s="196" t="s">
        <v>81</v>
      </c>
      <c r="B46" s="196"/>
      <c r="C46" s="196"/>
      <c r="D46" s="61"/>
      <c r="E46" s="60"/>
      <c r="F46" s="60"/>
      <c r="G46" s="60"/>
      <c r="H46" s="60"/>
      <c r="I46" s="60"/>
      <c r="J46" s="60"/>
      <c r="K46" s="60"/>
      <c r="L46" s="60"/>
      <c r="M46" s="60"/>
      <c r="N46" s="60"/>
      <c r="O46" s="60"/>
      <c r="P46" s="60"/>
      <c r="Q46" s="60"/>
      <c r="R46" s="60"/>
      <c r="S46" s="60"/>
      <c r="T46" s="60"/>
      <c r="U46" s="60"/>
      <c r="V46" s="60"/>
      <c r="W46" s="60"/>
      <c r="X46" s="60"/>
      <c r="Y46" s="60"/>
      <c r="Z46" s="60"/>
      <c r="AA46" s="60"/>
      <c r="AB46" s="60"/>
      <c r="AC46" s="60"/>
      <c r="AD46" s="60"/>
      <c r="AE46" s="60"/>
      <c r="AF46" s="60"/>
      <c r="AG46" s="60"/>
      <c r="AH46" s="60"/>
      <c r="AI46" s="1"/>
      <c r="AJ46" s="1"/>
    </row>
    <row r="47" spans="1:36" ht="12.75">
      <c r="A47" s="159" t="s">
        <v>110</v>
      </c>
      <c r="B47" s="159"/>
      <c r="C47" s="160"/>
      <c r="D47" s="8">
        <f>D33-D40</f>
        <v>0</v>
      </c>
      <c r="E47" s="8">
        <f aca="true" t="shared" si="5" ref="E47:AH47">E33-E40</f>
        <v>0</v>
      </c>
      <c r="F47" s="8">
        <f t="shared" si="5"/>
        <v>0</v>
      </c>
      <c r="G47" s="8">
        <f t="shared" si="5"/>
        <v>0</v>
      </c>
      <c r="H47" s="8">
        <f t="shared" si="5"/>
        <v>0</v>
      </c>
      <c r="I47" s="8">
        <f t="shared" si="5"/>
        <v>0</v>
      </c>
      <c r="J47" s="8">
        <f t="shared" si="5"/>
        <v>0</v>
      </c>
      <c r="K47" s="8">
        <f t="shared" si="5"/>
        <v>0</v>
      </c>
      <c r="L47" s="8">
        <f t="shared" si="5"/>
        <v>0</v>
      </c>
      <c r="M47" s="8">
        <f t="shared" si="5"/>
        <v>0</v>
      </c>
      <c r="N47" s="8">
        <f t="shared" si="5"/>
        <v>0</v>
      </c>
      <c r="O47" s="8">
        <f t="shared" si="5"/>
        <v>0</v>
      </c>
      <c r="P47" s="8">
        <f t="shared" si="5"/>
        <v>0</v>
      </c>
      <c r="Q47" s="8">
        <f t="shared" si="5"/>
        <v>0</v>
      </c>
      <c r="R47" s="8">
        <f t="shared" si="5"/>
        <v>0</v>
      </c>
      <c r="S47" s="8">
        <f t="shared" si="5"/>
        <v>0</v>
      </c>
      <c r="T47" s="8">
        <f t="shared" si="5"/>
        <v>0</v>
      </c>
      <c r="U47" s="8">
        <f t="shared" si="5"/>
        <v>0</v>
      </c>
      <c r="V47" s="8">
        <f t="shared" si="5"/>
        <v>0</v>
      </c>
      <c r="W47" s="8">
        <f t="shared" si="5"/>
        <v>0</v>
      </c>
      <c r="X47" s="8">
        <f t="shared" si="5"/>
        <v>0</v>
      </c>
      <c r="Y47" s="8">
        <f t="shared" si="5"/>
        <v>0</v>
      </c>
      <c r="Z47" s="8">
        <f t="shared" si="5"/>
        <v>0</v>
      </c>
      <c r="AA47" s="8">
        <f t="shared" si="5"/>
        <v>0</v>
      </c>
      <c r="AB47" s="8">
        <f t="shared" si="5"/>
        <v>0</v>
      </c>
      <c r="AC47" s="8">
        <f t="shared" si="5"/>
        <v>0</v>
      </c>
      <c r="AD47" s="8">
        <f t="shared" si="5"/>
        <v>0</v>
      </c>
      <c r="AE47" s="8">
        <f t="shared" si="5"/>
        <v>0</v>
      </c>
      <c r="AF47" s="8">
        <f t="shared" si="5"/>
        <v>0</v>
      </c>
      <c r="AG47" s="8">
        <f t="shared" si="5"/>
        <v>0</v>
      </c>
      <c r="AH47" s="8">
        <f t="shared" si="5"/>
        <v>0</v>
      </c>
      <c r="AI47" s="1"/>
      <c r="AJ47" s="1"/>
    </row>
    <row r="48" spans="1:36" ht="12.75">
      <c r="A48" s="159" t="s">
        <v>129</v>
      </c>
      <c r="B48" s="159"/>
      <c r="C48" s="160"/>
      <c r="D48" s="120"/>
      <c r="E48" s="120"/>
      <c r="F48" s="120"/>
      <c r="G48" s="120"/>
      <c r="H48" s="120"/>
      <c r="I48" s="120"/>
      <c r="J48" s="120"/>
      <c r="K48" s="120"/>
      <c r="L48" s="120"/>
      <c r="M48" s="120"/>
      <c r="N48" s="120"/>
      <c r="O48" s="120"/>
      <c r="P48" s="120"/>
      <c r="Q48" s="120"/>
      <c r="R48" s="120"/>
      <c r="S48" s="120"/>
      <c r="T48" s="120"/>
      <c r="U48" s="120"/>
      <c r="V48" s="120"/>
      <c r="W48" s="120"/>
      <c r="X48" s="120"/>
      <c r="Y48" s="120"/>
      <c r="Z48" s="120"/>
      <c r="AA48" s="120"/>
      <c r="AB48" s="120"/>
      <c r="AC48" s="120"/>
      <c r="AD48" s="120"/>
      <c r="AE48" s="120"/>
      <c r="AF48" s="120"/>
      <c r="AG48" s="120"/>
      <c r="AH48" s="120"/>
      <c r="AI48" s="1"/>
      <c r="AJ48" s="1"/>
    </row>
    <row r="49" spans="1:36" ht="12.75">
      <c r="A49" s="159" t="s">
        <v>117</v>
      </c>
      <c r="B49" s="159"/>
      <c r="C49" s="160"/>
      <c r="D49" s="120"/>
      <c r="E49" s="120"/>
      <c r="F49" s="120"/>
      <c r="G49" s="120"/>
      <c r="H49" s="120"/>
      <c r="I49" s="120"/>
      <c r="J49" s="120"/>
      <c r="K49" s="120"/>
      <c r="L49" s="120"/>
      <c r="M49" s="120"/>
      <c r="N49" s="120"/>
      <c r="O49" s="120"/>
      <c r="P49" s="120"/>
      <c r="Q49" s="120"/>
      <c r="R49" s="120"/>
      <c r="S49" s="120"/>
      <c r="T49" s="120"/>
      <c r="U49" s="120"/>
      <c r="V49" s="120"/>
      <c r="W49" s="120"/>
      <c r="X49" s="120"/>
      <c r="Y49" s="120"/>
      <c r="Z49" s="120"/>
      <c r="AA49" s="120"/>
      <c r="AB49" s="120"/>
      <c r="AC49" s="120"/>
      <c r="AD49" s="120"/>
      <c r="AE49" s="120"/>
      <c r="AF49" s="120"/>
      <c r="AG49" s="120"/>
      <c r="AH49" s="120"/>
      <c r="AI49" s="1"/>
      <c r="AJ49" s="1"/>
    </row>
    <row r="50" spans="1:36" ht="9" customHeight="1">
      <c r="A50" s="161"/>
      <c r="B50" s="161"/>
      <c r="C50" s="161"/>
      <c r="D50" s="61"/>
      <c r="E50" s="60"/>
      <c r="F50" s="60"/>
      <c r="G50" s="60"/>
      <c r="H50" s="60"/>
      <c r="I50" s="60"/>
      <c r="J50" s="60"/>
      <c r="K50" s="60"/>
      <c r="L50" s="60"/>
      <c r="M50" s="60"/>
      <c r="N50" s="60"/>
      <c r="O50" s="60"/>
      <c r="P50" s="60"/>
      <c r="Q50" s="60"/>
      <c r="R50" s="60"/>
      <c r="S50" s="60"/>
      <c r="T50" s="60"/>
      <c r="U50" s="60"/>
      <c r="V50" s="60"/>
      <c r="W50" s="60"/>
      <c r="X50" s="60"/>
      <c r="Y50" s="60"/>
      <c r="Z50" s="60"/>
      <c r="AA50" s="60"/>
      <c r="AB50" s="60"/>
      <c r="AC50" s="60"/>
      <c r="AD50" s="60"/>
      <c r="AE50" s="60"/>
      <c r="AF50" s="60"/>
      <c r="AG50" s="60"/>
      <c r="AH50" s="60"/>
      <c r="AI50" s="1"/>
      <c r="AJ50" s="1"/>
    </row>
    <row r="51" spans="1:36" ht="13.5" customHeight="1">
      <c r="A51" s="159" t="s">
        <v>119</v>
      </c>
      <c r="B51" s="159"/>
      <c r="C51" s="160"/>
      <c r="D51" s="8">
        <f>D48+D49</f>
        <v>0</v>
      </c>
      <c r="E51" s="8">
        <f aca="true" t="shared" si="6" ref="E51:AH51">E48+E49</f>
        <v>0</v>
      </c>
      <c r="F51" s="8">
        <f t="shared" si="6"/>
        <v>0</v>
      </c>
      <c r="G51" s="8">
        <f t="shared" si="6"/>
        <v>0</v>
      </c>
      <c r="H51" s="8">
        <f t="shared" si="6"/>
        <v>0</v>
      </c>
      <c r="I51" s="8">
        <f t="shared" si="6"/>
        <v>0</v>
      </c>
      <c r="J51" s="8">
        <f t="shared" si="6"/>
        <v>0</v>
      </c>
      <c r="K51" s="8">
        <f t="shared" si="6"/>
        <v>0</v>
      </c>
      <c r="L51" s="8">
        <f t="shared" si="6"/>
        <v>0</v>
      </c>
      <c r="M51" s="8">
        <f t="shared" si="6"/>
        <v>0</v>
      </c>
      <c r="N51" s="8">
        <f t="shared" si="6"/>
        <v>0</v>
      </c>
      <c r="O51" s="8">
        <f t="shared" si="6"/>
        <v>0</v>
      </c>
      <c r="P51" s="8">
        <f t="shared" si="6"/>
        <v>0</v>
      </c>
      <c r="Q51" s="8">
        <f t="shared" si="6"/>
        <v>0</v>
      </c>
      <c r="R51" s="8">
        <f t="shared" si="6"/>
        <v>0</v>
      </c>
      <c r="S51" s="8">
        <f t="shared" si="6"/>
        <v>0</v>
      </c>
      <c r="T51" s="8">
        <f t="shared" si="6"/>
        <v>0</v>
      </c>
      <c r="U51" s="8">
        <f t="shared" si="6"/>
        <v>0</v>
      </c>
      <c r="V51" s="8">
        <f t="shared" si="6"/>
        <v>0</v>
      </c>
      <c r="W51" s="8">
        <f t="shared" si="6"/>
        <v>0</v>
      </c>
      <c r="X51" s="8">
        <f t="shared" si="6"/>
        <v>0</v>
      </c>
      <c r="Y51" s="8">
        <f t="shared" si="6"/>
        <v>0</v>
      </c>
      <c r="Z51" s="8">
        <f t="shared" si="6"/>
        <v>0</v>
      </c>
      <c r="AA51" s="8">
        <f t="shared" si="6"/>
        <v>0</v>
      </c>
      <c r="AB51" s="8">
        <f t="shared" si="6"/>
        <v>0</v>
      </c>
      <c r="AC51" s="8">
        <f t="shared" si="6"/>
        <v>0</v>
      </c>
      <c r="AD51" s="8">
        <f t="shared" si="6"/>
        <v>0</v>
      </c>
      <c r="AE51" s="8">
        <f t="shared" si="6"/>
        <v>0</v>
      </c>
      <c r="AF51" s="8">
        <f t="shared" si="6"/>
        <v>0</v>
      </c>
      <c r="AG51" s="8">
        <f t="shared" si="6"/>
        <v>0</v>
      </c>
      <c r="AH51" s="8">
        <f t="shared" si="6"/>
        <v>0</v>
      </c>
      <c r="AI51" s="7"/>
      <c r="AJ51" s="1"/>
    </row>
    <row r="52" spans="1:36" ht="12.75">
      <c r="A52" s="159" t="s">
        <v>84</v>
      </c>
      <c r="B52" s="159"/>
      <c r="C52" s="160"/>
      <c r="D52" s="12" t="e">
        <f aca="true" t="shared" si="7" ref="D52:AH52">D51/D56</f>
        <v>#DIV/0!</v>
      </c>
      <c r="E52" s="12" t="e">
        <f t="shared" si="7"/>
        <v>#DIV/0!</v>
      </c>
      <c r="F52" s="12" t="e">
        <f t="shared" si="7"/>
        <v>#DIV/0!</v>
      </c>
      <c r="G52" s="12" t="e">
        <f t="shared" si="7"/>
        <v>#DIV/0!</v>
      </c>
      <c r="H52" s="12" t="e">
        <f t="shared" si="7"/>
        <v>#DIV/0!</v>
      </c>
      <c r="I52" s="12" t="e">
        <f t="shared" si="7"/>
        <v>#DIV/0!</v>
      </c>
      <c r="J52" s="12" t="e">
        <f t="shared" si="7"/>
        <v>#DIV/0!</v>
      </c>
      <c r="K52" s="12" t="e">
        <f t="shared" si="7"/>
        <v>#DIV/0!</v>
      </c>
      <c r="L52" s="12" t="e">
        <f t="shared" si="7"/>
        <v>#DIV/0!</v>
      </c>
      <c r="M52" s="12" t="e">
        <f t="shared" si="7"/>
        <v>#DIV/0!</v>
      </c>
      <c r="N52" s="12" t="e">
        <f t="shared" si="7"/>
        <v>#DIV/0!</v>
      </c>
      <c r="O52" s="12" t="e">
        <f t="shared" si="7"/>
        <v>#DIV/0!</v>
      </c>
      <c r="P52" s="12" t="e">
        <f t="shared" si="7"/>
        <v>#DIV/0!</v>
      </c>
      <c r="Q52" s="12" t="e">
        <f t="shared" si="7"/>
        <v>#DIV/0!</v>
      </c>
      <c r="R52" s="12" t="e">
        <f t="shared" si="7"/>
        <v>#DIV/0!</v>
      </c>
      <c r="S52" s="12" t="e">
        <f t="shared" si="7"/>
        <v>#DIV/0!</v>
      </c>
      <c r="T52" s="12" t="e">
        <f t="shared" si="7"/>
        <v>#DIV/0!</v>
      </c>
      <c r="U52" s="12" t="e">
        <f t="shared" si="7"/>
        <v>#DIV/0!</v>
      </c>
      <c r="V52" s="12" t="e">
        <f t="shared" si="7"/>
        <v>#DIV/0!</v>
      </c>
      <c r="W52" s="12" t="e">
        <f t="shared" si="7"/>
        <v>#DIV/0!</v>
      </c>
      <c r="X52" s="12" t="e">
        <f t="shared" si="7"/>
        <v>#DIV/0!</v>
      </c>
      <c r="Y52" s="12" t="e">
        <f t="shared" si="7"/>
        <v>#DIV/0!</v>
      </c>
      <c r="Z52" s="12" t="e">
        <f t="shared" si="7"/>
        <v>#DIV/0!</v>
      </c>
      <c r="AA52" s="12" t="e">
        <f t="shared" si="7"/>
        <v>#DIV/0!</v>
      </c>
      <c r="AB52" s="12" t="e">
        <f t="shared" si="7"/>
        <v>#DIV/0!</v>
      </c>
      <c r="AC52" s="12" t="e">
        <f t="shared" si="7"/>
        <v>#DIV/0!</v>
      </c>
      <c r="AD52" s="12" t="e">
        <f t="shared" si="7"/>
        <v>#DIV/0!</v>
      </c>
      <c r="AE52" s="12" t="e">
        <f t="shared" si="7"/>
        <v>#DIV/0!</v>
      </c>
      <c r="AF52" s="12" t="e">
        <f t="shared" si="7"/>
        <v>#DIV/0!</v>
      </c>
      <c r="AG52" s="12" t="e">
        <f t="shared" si="7"/>
        <v>#DIV/0!</v>
      </c>
      <c r="AH52" s="12" t="e">
        <f t="shared" si="7"/>
        <v>#DIV/0!</v>
      </c>
      <c r="AI52" s="1"/>
      <c r="AJ52" s="1"/>
    </row>
    <row r="53" spans="1:36" ht="12.75" customHeight="1">
      <c r="A53" s="196" t="s">
        <v>82</v>
      </c>
      <c r="B53" s="196"/>
      <c r="C53" s="196"/>
      <c r="D53" s="62"/>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1"/>
      <c r="AJ53" s="1"/>
    </row>
    <row r="54" spans="1:36" ht="12.75">
      <c r="A54" s="159" t="s">
        <v>130</v>
      </c>
      <c r="B54" s="159"/>
      <c r="C54" s="160"/>
      <c r="D54" s="8">
        <f>D41+D48</f>
        <v>0</v>
      </c>
      <c r="E54" s="8">
        <f aca="true" t="shared" si="8" ref="E54:AH54">E41+E48</f>
        <v>0</v>
      </c>
      <c r="F54" s="8">
        <f t="shared" si="8"/>
        <v>0</v>
      </c>
      <c r="G54" s="8">
        <f t="shared" si="8"/>
        <v>0</v>
      </c>
      <c r="H54" s="8">
        <f t="shared" si="8"/>
        <v>0</v>
      </c>
      <c r="I54" s="8">
        <f t="shared" si="8"/>
        <v>0</v>
      </c>
      <c r="J54" s="8">
        <f t="shared" si="8"/>
        <v>0</v>
      </c>
      <c r="K54" s="8">
        <f t="shared" si="8"/>
        <v>0</v>
      </c>
      <c r="L54" s="8">
        <f t="shared" si="8"/>
        <v>0</v>
      </c>
      <c r="M54" s="8">
        <f t="shared" si="8"/>
        <v>0</v>
      </c>
      <c r="N54" s="8">
        <f t="shared" si="8"/>
        <v>0</v>
      </c>
      <c r="O54" s="8">
        <f t="shared" si="8"/>
        <v>0</v>
      </c>
      <c r="P54" s="8">
        <f t="shared" si="8"/>
        <v>0</v>
      </c>
      <c r="Q54" s="8">
        <f t="shared" si="8"/>
        <v>0</v>
      </c>
      <c r="R54" s="8">
        <f t="shared" si="8"/>
        <v>0</v>
      </c>
      <c r="S54" s="8">
        <f t="shared" si="8"/>
        <v>0</v>
      </c>
      <c r="T54" s="8">
        <f t="shared" si="8"/>
        <v>0</v>
      </c>
      <c r="U54" s="8">
        <f t="shared" si="8"/>
        <v>0</v>
      </c>
      <c r="V54" s="8">
        <f t="shared" si="8"/>
        <v>0</v>
      </c>
      <c r="W54" s="8">
        <f t="shared" si="8"/>
        <v>0</v>
      </c>
      <c r="X54" s="8">
        <f t="shared" si="8"/>
        <v>0</v>
      </c>
      <c r="Y54" s="8">
        <f t="shared" si="8"/>
        <v>0</v>
      </c>
      <c r="Z54" s="8">
        <f t="shared" si="8"/>
        <v>0</v>
      </c>
      <c r="AA54" s="8">
        <f t="shared" si="8"/>
        <v>0</v>
      </c>
      <c r="AB54" s="8">
        <f t="shared" si="8"/>
        <v>0</v>
      </c>
      <c r="AC54" s="8">
        <f t="shared" si="8"/>
        <v>0</v>
      </c>
      <c r="AD54" s="8">
        <f t="shared" si="8"/>
        <v>0</v>
      </c>
      <c r="AE54" s="8">
        <f t="shared" si="8"/>
        <v>0</v>
      </c>
      <c r="AF54" s="8">
        <f t="shared" si="8"/>
        <v>0</v>
      </c>
      <c r="AG54" s="8">
        <f t="shared" si="8"/>
        <v>0</v>
      </c>
      <c r="AH54" s="8">
        <f t="shared" si="8"/>
        <v>0</v>
      </c>
      <c r="AI54" s="1"/>
      <c r="AJ54" s="1"/>
    </row>
    <row r="55" spans="1:36" ht="12.75">
      <c r="A55" s="159" t="s">
        <v>120</v>
      </c>
      <c r="B55" s="159"/>
      <c r="C55" s="160"/>
      <c r="D55" s="8">
        <f>D42+D49</f>
        <v>0</v>
      </c>
      <c r="E55" s="8">
        <f aca="true" t="shared" si="9" ref="E55:AH55">E42+E49</f>
        <v>0</v>
      </c>
      <c r="F55" s="8">
        <f t="shared" si="9"/>
        <v>0</v>
      </c>
      <c r="G55" s="8">
        <f t="shared" si="9"/>
        <v>0</v>
      </c>
      <c r="H55" s="8">
        <f t="shared" si="9"/>
        <v>0</v>
      </c>
      <c r="I55" s="8">
        <f t="shared" si="9"/>
        <v>0</v>
      </c>
      <c r="J55" s="8">
        <f t="shared" si="9"/>
        <v>0</v>
      </c>
      <c r="K55" s="8">
        <f t="shared" si="9"/>
        <v>0</v>
      </c>
      <c r="L55" s="8">
        <f t="shared" si="9"/>
        <v>0</v>
      </c>
      <c r="M55" s="8">
        <f t="shared" si="9"/>
        <v>0</v>
      </c>
      <c r="N55" s="8">
        <f t="shared" si="9"/>
        <v>0</v>
      </c>
      <c r="O55" s="8">
        <f t="shared" si="9"/>
        <v>0</v>
      </c>
      <c r="P55" s="8">
        <f t="shared" si="9"/>
        <v>0</v>
      </c>
      <c r="Q55" s="8">
        <f t="shared" si="9"/>
        <v>0</v>
      </c>
      <c r="R55" s="8">
        <f t="shared" si="9"/>
        <v>0</v>
      </c>
      <c r="S55" s="8">
        <f t="shared" si="9"/>
        <v>0</v>
      </c>
      <c r="T55" s="8">
        <f t="shared" si="9"/>
        <v>0</v>
      </c>
      <c r="U55" s="8">
        <f t="shared" si="9"/>
        <v>0</v>
      </c>
      <c r="V55" s="8">
        <f t="shared" si="9"/>
        <v>0</v>
      </c>
      <c r="W55" s="8">
        <f t="shared" si="9"/>
        <v>0</v>
      </c>
      <c r="X55" s="8">
        <f t="shared" si="9"/>
        <v>0</v>
      </c>
      <c r="Y55" s="8">
        <f t="shared" si="9"/>
        <v>0</v>
      </c>
      <c r="Z55" s="8">
        <f t="shared" si="9"/>
        <v>0</v>
      </c>
      <c r="AA55" s="8">
        <f t="shared" si="9"/>
        <v>0</v>
      </c>
      <c r="AB55" s="8">
        <f t="shared" si="9"/>
        <v>0</v>
      </c>
      <c r="AC55" s="8">
        <f t="shared" si="9"/>
        <v>0</v>
      </c>
      <c r="AD55" s="8">
        <f t="shared" si="9"/>
        <v>0</v>
      </c>
      <c r="AE55" s="8">
        <f t="shared" si="9"/>
        <v>0</v>
      </c>
      <c r="AF55" s="8">
        <f t="shared" si="9"/>
        <v>0</v>
      </c>
      <c r="AG55" s="8">
        <f t="shared" si="9"/>
        <v>0</v>
      </c>
      <c r="AH55" s="8">
        <f t="shared" si="9"/>
        <v>0</v>
      </c>
      <c r="AI55" s="1"/>
      <c r="AJ55" s="1"/>
    </row>
    <row r="56" spans="1:36" ht="12.75">
      <c r="A56" s="159" t="s">
        <v>114</v>
      </c>
      <c r="B56" s="159"/>
      <c r="C56" s="160"/>
      <c r="D56" s="8">
        <f aca="true" t="shared" si="10" ref="D56:AH56">D54+D55</f>
        <v>0</v>
      </c>
      <c r="E56" s="8">
        <f t="shared" si="10"/>
        <v>0</v>
      </c>
      <c r="F56" s="8">
        <f t="shared" si="10"/>
        <v>0</v>
      </c>
      <c r="G56" s="8">
        <f t="shared" si="10"/>
        <v>0</v>
      </c>
      <c r="H56" s="8">
        <f t="shared" si="10"/>
        <v>0</v>
      </c>
      <c r="I56" s="8">
        <f t="shared" si="10"/>
        <v>0</v>
      </c>
      <c r="J56" s="8">
        <f t="shared" si="10"/>
        <v>0</v>
      </c>
      <c r="K56" s="8">
        <f t="shared" si="10"/>
        <v>0</v>
      </c>
      <c r="L56" s="8">
        <f t="shared" si="10"/>
        <v>0</v>
      </c>
      <c r="M56" s="8">
        <f t="shared" si="10"/>
        <v>0</v>
      </c>
      <c r="N56" s="8">
        <f t="shared" si="10"/>
        <v>0</v>
      </c>
      <c r="O56" s="8">
        <f t="shared" si="10"/>
        <v>0</v>
      </c>
      <c r="P56" s="8">
        <f t="shared" si="10"/>
        <v>0</v>
      </c>
      <c r="Q56" s="8">
        <f t="shared" si="10"/>
        <v>0</v>
      </c>
      <c r="R56" s="8">
        <f t="shared" si="10"/>
        <v>0</v>
      </c>
      <c r="S56" s="8">
        <f t="shared" si="10"/>
        <v>0</v>
      </c>
      <c r="T56" s="8">
        <f t="shared" si="10"/>
        <v>0</v>
      </c>
      <c r="U56" s="8">
        <f t="shared" si="10"/>
        <v>0</v>
      </c>
      <c r="V56" s="8">
        <f t="shared" si="10"/>
        <v>0</v>
      </c>
      <c r="W56" s="8">
        <f t="shared" si="10"/>
        <v>0</v>
      </c>
      <c r="X56" s="8">
        <f t="shared" si="10"/>
        <v>0</v>
      </c>
      <c r="Y56" s="8">
        <f t="shared" si="10"/>
        <v>0</v>
      </c>
      <c r="Z56" s="8">
        <f t="shared" si="10"/>
        <v>0</v>
      </c>
      <c r="AA56" s="8">
        <f t="shared" si="10"/>
        <v>0</v>
      </c>
      <c r="AB56" s="8">
        <f t="shared" si="10"/>
        <v>0</v>
      </c>
      <c r="AC56" s="8">
        <f t="shared" si="10"/>
        <v>0</v>
      </c>
      <c r="AD56" s="8">
        <f t="shared" si="10"/>
        <v>0</v>
      </c>
      <c r="AE56" s="8">
        <f t="shared" si="10"/>
        <v>0</v>
      </c>
      <c r="AF56" s="8">
        <f t="shared" si="10"/>
        <v>0</v>
      </c>
      <c r="AG56" s="8">
        <f t="shared" si="10"/>
        <v>0</v>
      </c>
      <c r="AH56" s="8">
        <f t="shared" si="10"/>
        <v>0</v>
      </c>
      <c r="AI56" s="1"/>
      <c r="AJ56" s="1"/>
    </row>
    <row r="57" spans="1:36" ht="12.75">
      <c r="A57" s="161"/>
      <c r="B57" s="161"/>
      <c r="C57" s="161"/>
      <c r="D57" s="63"/>
      <c r="E57" s="63"/>
      <c r="F57" s="63"/>
      <c r="G57" s="63"/>
      <c r="H57" s="63"/>
      <c r="I57" s="63"/>
      <c r="J57" s="63"/>
      <c r="K57" s="63"/>
      <c r="L57" s="63"/>
      <c r="M57" s="63"/>
      <c r="N57" s="63"/>
      <c r="O57" s="63"/>
      <c r="P57" s="63"/>
      <c r="Q57" s="63"/>
      <c r="R57" s="63"/>
      <c r="S57" s="63"/>
      <c r="T57" s="63"/>
      <c r="U57" s="63"/>
      <c r="V57" s="63"/>
      <c r="W57" s="63"/>
      <c r="X57" s="63"/>
      <c r="Y57" s="63"/>
      <c r="Z57" s="63"/>
      <c r="AA57" s="63"/>
      <c r="AB57" s="63"/>
      <c r="AC57" s="63"/>
      <c r="AD57" s="63"/>
      <c r="AE57" s="63"/>
      <c r="AF57" s="63"/>
      <c r="AG57" s="63"/>
      <c r="AH57" s="63"/>
      <c r="AI57" s="1"/>
      <c r="AJ57" s="1"/>
    </row>
    <row r="58" spans="1:35" ht="13.5" customHeight="1">
      <c r="A58" s="180" t="s">
        <v>94</v>
      </c>
      <c r="B58" s="180"/>
      <c r="C58" s="180"/>
      <c r="D58" s="180"/>
      <c r="E58" s="180"/>
      <c r="F58" s="180"/>
      <c r="G58" s="180"/>
      <c r="H58" s="180"/>
      <c r="I58" s="180"/>
      <c r="J58" s="180"/>
      <c r="K58" s="180"/>
      <c r="L58" s="180"/>
      <c r="M58" s="180"/>
      <c r="N58" s="180"/>
      <c r="O58" s="180"/>
      <c r="P58" s="180"/>
      <c r="Q58" s="180"/>
      <c r="R58" s="180"/>
      <c r="S58" s="180"/>
      <c r="T58" s="180"/>
      <c r="U58" s="180"/>
      <c r="V58" s="180"/>
      <c r="W58" s="180"/>
      <c r="X58" s="180"/>
      <c r="Y58" s="180"/>
      <c r="Z58" s="180"/>
      <c r="AA58" s="180"/>
      <c r="AB58" s="180"/>
      <c r="AC58" s="180"/>
      <c r="AD58" s="180"/>
      <c r="AE58" s="180"/>
      <c r="AF58" s="180"/>
      <c r="AG58" s="180"/>
      <c r="AH58" s="180"/>
      <c r="AI58" s="1"/>
    </row>
    <row r="59" spans="1:35" ht="6.75" customHeight="1">
      <c r="A59" s="1"/>
      <c r="B59" s="1"/>
      <c r="C59" s="1"/>
      <c r="D59" s="1"/>
      <c r="E59" s="1"/>
      <c r="F59" s="1"/>
      <c r="G59" s="1"/>
      <c r="H59" s="1"/>
      <c r="I59" s="5"/>
      <c r="J59" s="5"/>
      <c r="K59" s="1"/>
      <c r="L59" s="1"/>
      <c r="M59" s="1"/>
      <c r="N59" s="1"/>
      <c r="O59" s="1"/>
      <c r="P59" s="1"/>
      <c r="Q59" s="1"/>
      <c r="R59" s="1"/>
      <c r="S59" s="1"/>
      <c r="T59" s="1"/>
      <c r="U59" s="1"/>
      <c r="V59" s="1"/>
      <c r="W59" s="1"/>
      <c r="X59" s="1"/>
      <c r="Y59" s="1"/>
      <c r="Z59" s="1"/>
      <c r="AA59" s="1"/>
      <c r="AB59" s="1"/>
      <c r="AC59" s="1"/>
      <c r="AD59" s="1"/>
      <c r="AE59" s="1"/>
      <c r="AF59" s="1"/>
      <c r="AG59" s="1"/>
      <c r="AH59" s="1"/>
      <c r="AI59" s="1"/>
    </row>
    <row r="60" spans="1:35" ht="17.25" customHeight="1">
      <c r="A60" s="212" t="s">
        <v>221</v>
      </c>
      <c r="B60" s="212"/>
      <c r="C60" s="212"/>
      <c r="D60" s="212"/>
      <c r="E60" s="212"/>
      <c r="F60" s="212"/>
      <c r="G60" s="212"/>
      <c r="H60" s="210"/>
      <c r="I60" s="211"/>
      <c r="J60" s="76" t="s">
        <v>48</v>
      </c>
      <c r="K60" s="77"/>
      <c r="L60" s="78"/>
      <c r="M60" s="78"/>
      <c r="N60" s="78"/>
      <c r="O60" s="78"/>
      <c r="P60" s="1"/>
      <c r="Q60" s="1"/>
      <c r="R60" s="1"/>
      <c r="S60" s="1"/>
      <c r="T60" s="1"/>
      <c r="U60" s="1"/>
      <c r="V60" s="1"/>
      <c r="W60" s="1"/>
      <c r="X60" s="1"/>
      <c r="Y60" s="1"/>
      <c r="Z60" s="1"/>
      <c r="AA60" s="1"/>
      <c r="AB60" s="1"/>
      <c r="AC60" s="1"/>
      <c r="AD60" s="1"/>
      <c r="AE60" s="1"/>
      <c r="AF60" s="1"/>
      <c r="AG60" s="1"/>
      <c r="AH60" s="1"/>
      <c r="AI60" s="1"/>
    </row>
    <row r="61" spans="1:35" ht="6.75" customHeight="1">
      <c r="A61" s="79"/>
      <c r="B61" s="79"/>
      <c r="C61" s="79"/>
      <c r="D61" s="79"/>
      <c r="E61" s="79"/>
      <c r="F61" s="80"/>
      <c r="G61" s="81"/>
      <c r="H61" s="81"/>
      <c r="I61" s="82"/>
      <c r="J61" s="78"/>
      <c r="K61" s="78"/>
      <c r="L61" s="78"/>
      <c r="M61" s="78"/>
      <c r="N61" s="78"/>
      <c r="O61" s="78"/>
      <c r="P61" s="1"/>
      <c r="Q61" s="1"/>
      <c r="R61" s="1"/>
      <c r="S61" s="1"/>
      <c r="T61" s="1"/>
      <c r="U61" s="1"/>
      <c r="V61" s="1"/>
      <c r="W61" s="1"/>
      <c r="X61" s="1"/>
      <c r="Y61" s="1"/>
      <c r="Z61" s="1"/>
      <c r="AA61" s="1"/>
      <c r="AB61" s="1"/>
      <c r="AC61" s="1"/>
      <c r="AD61" s="1"/>
      <c r="AE61" s="1"/>
      <c r="AF61" s="1"/>
      <c r="AG61" s="1"/>
      <c r="AH61" s="1"/>
      <c r="AI61" s="1"/>
    </row>
    <row r="62" spans="1:35" ht="12.75">
      <c r="A62" s="206" t="s">
        <v>20</v>
      </c>
      <c r="B62" s="206"/>
      <c r="C62" s="206"/>
      <c r="D62" s="205" t="s">
        <v>85</v>
      </c>
      <c r="E62" s="205"/>
      <c r="F62" s="77"/>
      <c r="G62" s="77"/>
      <c r="H62" s="206" t="s">
        <v>21</v>
      </c>
      <c r="I62" s="206"/>
      <c r="J62" s="206"/>
      <c r="K62" s="206"/>
      <c r="L62" s="206"/>
      <c r="M62" s="206"/>
      <c r="N62" s="206"/>
      <c r="O62" s="77"/>
      <c r="P62" s="59"/>
      <c r="Q62" s="1"/>
      <c r="R62" s="1"/>
      <c r="S62" s="1"/>
      <c r="T62" s="1"/>
      <c r="U62" s="1"/>
      <c r="V62" s="1"/>
      <c r="W62" s="1"/>
      <c r="X62" s="1"/>
      <c r="Y62" s="1"/>
      <c r="Z62" s="1"/>
      <c r="AA62" s="1"/>
      <c r="AB62" s="1"/>
      <c r="AC62" s="1"/>
      <c r="AD62" s="1"/>
      <c r="AE62" s="1"/>
      <c r="AF62" s="1"/>
      <c r="AG62" s="1"/>
      <c r="AH62" s="1"/>
      <c r="AI62" s="1"/>
    </row>
    <row r="63" spans="1:35" ht="12.75">
      <c r="A63" s="162" t="s">
        <v>111</v>
      </c>
      <c r="B63" s="162"/>
      <c r="C63" s="163"/>
      <c r="D63" s="197"/>
      <c r="E63" s="197"/>
      <c r="F63" s="77"/>
      <c r="G63" s="77"/>
      <c r="H63" s="162" t="s">
        <v>86</v>
      </c>
      <c r="I63" s="162"/>
      <c r="J63" s="162"/>
      <c r="K63" s="205" t="s">
        <v>85</v>
      </c>
      <c r="L63" s="205"/>
      <c r="M63" s="213" t="s">
        <v>121</v>
      </c>
      <c r="N63" s="213"/>
      <c r="O63" s="77"/>
      <c r="P63" s="59"/>
      <c r="Q63" s="1"/>
      <c r="R63" s="1"/>
      <c r="S63" s="1"/>
      <c r="T63" s="1"/>
      <c r="U63" s="1"/>
      <c r="V63" s="1"/>
      <c r="W63" s="1"/>
      <c r="X63" s="1"/>
      <c r="Y63" s="1"/>
      <c r="Z63" s="1"/>
      <c r="AA63" s="1"/>
      <c r="AB63" s="1"/>
      <c r="AC63" s="1"/>
      <c r="AD63" s="1"/>
      <c r="AE63" s="1"/>
      <c r="AF63" s="1"/>
      <c r="AG63" s="1"/>
      <c r="AH63" s="1"/>
      <c r="AI63" s="1"/>
    </row>
    <row r="64" spans="1:35" ht="12.75">
      <c r="A64" s="162" t="s">
        <v>112</v>
      </c>
      <c r="B64" s="162"/>
      <c r="C64" s="163"/>
      <c r="D64" s="197"/>
      <c r="E64" s="197"/>
      <c r="F64" s="77"/>
      <c r="G64" s="77"/>
      <c r="H64" s="153"/>
      <c r="I64" s="153"/>
      <c r="J64" s="153"/>
      <c r="K64" s="197"/>
      <c r="L64" s="197"/>
      <c r="M64" s="153"/>
      <c r="N64" s="153"/>
      <c r="O64" s="153"/>
      <c r="P64" s="59"/>
      <c r="Q64" s="1"/>
      <c r="R64" s="1"/>
      <c r="S64" s="1"/>
      <c r="T64" s="1"/>
      <c r="U64" s="1"/>
      <c r="V64" s="1"/>
      <c r="W64" s="1"/>
      <c r="X64" s="1"/>
      <c r="Y64" s="1"/>
      <c r="Z64" s="1"/>
      <c r="AA64" s="1"/>
      <c r="AB64" s="1"/>
      <c r="AC64" s="1"/>
      <c r="AD64" s="1"/>
      <c r="AE64" s="1"/>
      <c r="AF64" s="1"/>
      <c r="AG64" s="1"/>
      <c r="AH64" s="1"/>
      <c r="AI64" s="1"/>
    </row>
    <row r="65" spans="1:35" ht="12.75">
      <c r="A65" s="162" t="s">
        <v>113</v>
      </c>
      <c r="B65" s="162"/>
      <c r="C65" s="163"/>
      <c r="D65" s="197"/>
      <c r="E65" s="197"/>
      <c r="F65" s="77"/>
      <c r="G65" s="77"/>
      <c r="H65" s="153"/>
      <c r="I65" s="153"/>
      <c r="J65" s="153"/>
      <c r="K65" s="197"/>
      <c r="L65" s="197"/>
      <c r="M65" s="153"/>
      <c r="N65" s="153"/>
      <c r="O65" s="153"/>
      <c r="P65" s="59"/>
      <c r="Q65" s="1"/>
      <c r="R65" s="1"/>
      <c r="S65" s="1"/>
      <c r="T65" s="1"/>
      <c r="U65" s="1"/>
      <c r="V65" s="1"/>
      <c r="W65" s="1"/>
      <c r="X65" s="1"/>
      <c r="Y65" s="1"/>
      <c r="Z65" s="1"/>
      <c r="AA65" s="1"/>
      <c r="AB65" s="1"/>
      <c r="AC65" s="1"/>
      <c r="AD65" s="1"/>
      <c r="AE65" s="1"/>
      <c r="AF65" s="1"/>
      <c r="AG65" s="1"/>
      <c r="AH65" s="1"/>
      <c r="AI65" s="1"/>
    </row>
    <row r="66" spans="1:35" ht="12.75">
      <c r="A66" s="77"/>
      <c r="B66" s="77"/>
      <c r="C66" s="68"/>
      <c r="D66" s="83"/>
      <c r="E66" s="83"/>
      <c r="F66" s="77"/>
      <c r="G66" s="77"/>
      <c r="H66" s="69"/>
      <c r="I66" s="69"/>
      <c r="J66" s="69"/>
      <c r="K66" s="83"/>
      <c r="L66" s="83"/>
      <c r="M66" s="69"/>
      <c r="N66" s="69"/>
      <c r="O66" s="69"/>
      <c r="P66" s="59"/>
      <c r="Q66" s="1"/>
      <c r="R66" s="1"/>
      <c r="S66" s="1"/>
      <c r="T66" s="1"/>
      <c r="U66" s="1"/>
      <c r="V66" s="1"/>
      <c r="W66" s="1"/>
      <c r="X66" s="1"/>
      <c r="Y66" s="1"/>
      <c r="Z66" s="1"/>
      <c r="AA66" s="1"/>
      <c r="AB66" s="1"/>
      <c r="AC66" s="1"/>
      <c r="AD66" s="1"/>
      <c r="AE66" s="1"/>
      <c r="AF66" s="1"/>
      <c r="AG66" s="1"/>
      <c r="AH66" s="1"/>
      <c r="AI66" s="1"/>
    </row>
    <row r="67" spans="1:35" ht="5.25" customHeight="1">
      <c r="A67" s="1"/>
      <c r="B67" s="1"/>
      <c r="C67" s="3"/>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row>
    <row r="68" spans="1:35" ht="13.5" customHeight="1">
      <c r="A68" s="180" t="s">
        <v>95</v>
      </c>
      <c r="B68" s="180"/>
      <c r="C68" s="180"/>
      <c r="D68" s="180"/>
      <c r="E68" s="180"/>
      <c r="F68" s="180"/>
      <c r="G68" s="180"/>
      <c r="H68" s="180"/>
      <c r="I68" s="180"/>
      <c r="J68" s="180"/>
      <c r="K68" s="180"/>
      <c r="L68" s="180"/>
      <c r="M68" s="180"/>
      <c r="N68" s="180"/>
      <c r="O68" s="180"/>
      <c r="P68" s="180"/>
      <c r="Q68" s="180"/>
      <c r="R68" s="180"/>
      <c r="S68" s="180"/>
      <c r="T68" s="180"/>
      <c r="U68" s="180"/>
      <c r="V68" s="180"/>
      <c r="W68" s="180"/>
      <c r="X68" s="180"/>
      <c r="Y68" s="180"/>
      <c r="Z68" s="180"/>
      <c r="AA68" s="180"/>
      <c r="AB68" s="180"/>
      <c r="AC68" s="180"/>
      <c r="AD68" s="180"/>
      <c r="AE68" s="180"/>
      <c r="AF68" s="180"/>
      <c r="AG68" s="180"/>
      <c r="AH68" s="180"/>
      <c r="AI68" s="1"/>
    </row>
    <row r="69" spans="1:35" ht="6.75" customHeight="1">
      <c r="A69" s="78"/>
      <c r="B69" s="78"/>
      <c r="C69" s="78"/>
      <c r="D69" s="78"/>
      <c r="E69" s="78"/>
      <c r="F69" s="78"/>
      <c r="G69" s="78"/>
      <c r="H69" s="78"/>
      <c r="I69" s="78"/>
      <c r="J69" s="78"/>
      <c r="K69" s="78"/>
      <c r="L69" s="78"/>
      <c r="M69" s="78"/>
      <c r="N69" s="78"/>
      <c r="O69" s="78"/>
      <c r="P69" s="78"/>
      <c r="Q69" s="78"/>
      <c r="R69" s="78"/>
      <c r="S69" s="78"/>
      <c r="T69" s="78"/>
      <c r="U69" s="78"/>
      <c r="V69" s="78"/>
      <c r="W69" s="78"/>
      <c r="X69" s="78"/>
      <c r="Y69" s="78"/>
      <c r="Z69" s="78"/>
      <c r="AA69" s="78"/>
      <c r="AB69" s="78"/>
      <c r="AC69" s="78"/>
      <c r="AD69" s="78"/>
      <c r="AE69" s="78"/>
      <c r="AF69" s="78"/>
      <c r="AG69" s="78"/>
      <c r="AH69" s="78"/>
      <c r="AI69" s="1"/>
    </row>
    <row r="70" spans="1:35" ht="13.5" customHeight="1">
      <c r="A70" s="198" t="s">
        <v>96</v>
      </c>
      <c r="B70" s="198"/>
      <c r="C70" s="198"/>
      <c r="D70" s="198"/>
      <c r="E70" s="198"/>
      <c r="F70" s="198"/>
      <c r="G70" s="198"/>
      <c r="H70" s="198"/>
      <c r="I70" s="198"/>
      <c r="J70" s="198"/>
      <c r="K70" s="198"/>
      <c r="L70" s="198"/>
      <c r="M70" s="198"/>
      <c r="N70" s="198"/>
      <c r="O70" s="198"/>
      <c r="P70" s="198"/>
      <c r="Q70" s="198"/>
      <c r="R70" s="198"/>
      <c r="S70" s="198"/>
      <c r="T70" s="198"/>
      <c r="U70" s="198"/>
      <c r="V70" s="198"/>
      <c r="W70" s="198"/>
      <c r="X70" s="198"/>
      <c r="Y70" s="198"/>
      <c r="Z70" s="198"/>
      <c r="AA70" s="198"/>
      <c r="AB70" s="198"/>
      <c r="AC70" s="198"/>
      <c r="AD70" s="198"/>
      <c r="AE70" s="198"/>
      <c r="AF70" s="198"/>
      <c r="AG70" s="198"/>
      <c r="AH70" s="198"/>
      <c r="AI70" s="1"/>
    </row>
    <row r="71" spans="1:35" ht="5.25" customHeight="1">
      <c r="A71" s="66"/>
      <c r="B71" s="78"/>
      <c r="C71" s="78"/>
      <c r="D71" s="78"/>
      <c r="E71" s="78"/>
      <c r="F71" s="78"/>
      <c r="G71" s="78"/>
      <c r="H71" s="78"/>
      <c r="I71" s="78"/>
      <c r="J71" s="78"/>
      <c r="K71" s="78"/>
      <c r="L71" s="78"/>
      <c r="M71" s="78"/>
      <c r="N71" s="78"/>
      <c r="O71" s="78"/>
      <c r="P71" s="78"/>
      <c r="Q71" s="78"/>
      <c r="R71" s="78"/>
      <c r="S71" s="78"/>
      <c r="T71" s="78"/>
      <c r="U71" s="78"/>
      <c r="V71" s="78"/>
      <c r="W71" s="78"/>
      <c r="X71" s="78"/>
      <c r="Y71" s="78"/>
      <c r="Z71" s="78"/>
      <c r="AA71" s="78"/>
      <c r="AB71" s="78"/>
      <c r="AC71" s="78"/>
      <c r="AD71" s="78"/>
      <c r="AE71" s="78"/>
      <c r="AF71" s="78"/>
      <c r="AG71" s="78"/>
      <c r="AH71" s="78"/>
      <c r="AI71" s="1"/>
    </row>
    <row r="72" spans="1:35" ht="12.75">
      <c r="A72" s="196" t="s">
        <v>23</v>
      </c>
      <c r="B72" s="196"/>
      <c r="C72" s="196"/>
      <c r="D72" s="196"/>
      <c r="E72" s="196"/>
      <c r="F72" s="196"/>
      <c r="G72" s="196"/>
      <c r="H72" s="78"/>
      <c r="I72" s="196" t="s">
        <v>24</v>
      </c>
      <c r="J72" s="196"/>
      <c r="K72" s="196"/>
      <c r="L72" s="196"/>
      <c r="M72" s="196"/>
      <c r="N72" s="196"/>
      <c r="O72" s="196"/>
      <c r="P72" s="73"/>
      <c r="Q72" s="73"/>
      <c r="R72" s="78"/>
      <c r="S72" s="78"/>
      <c r="T72" s="78"/>
      <c r="U72" s="78"/>
      <c r="V72" s="78"/>
      <c r="W72" s="78"/>
      <c r="X72" s="78"/>
      <c r="Y72" s="78"/>
      <c r="Z72" s="78"/>
      <c r="AA72" s="78"/>
      <c r="AB72" s="78"/>
      <c r="AC72" s="78"/>
      <c r="AD72" s="78"/>
      <c r="AE72" s="78"/>
      <c r="AF72" s="78"/>
      <c r="AG72" s="78"/>
      <c r="AH72" s="78"/>
      <c r="AI72" s="1"/>
    </row>
    <row r="73" spans="1:35" ht="12.75">
      <c r="A73" s="33"/>
      <c r="B73" s="33"/>
      <c r="C73" s="33"/>
      <c r="D73" s="33"/>
      <c r="E73" s="33"/>
      <c r="F73" s="33"/>
      <c r="G73" s="33"/>
      <c r="H73" s="1"/>
      <c r="I73" s="36"/>
      <c r="J73" s="36"/>
      <c r="K73" s="36"/>
      <c r="L73" s="36"/>
      <c r="M73" s="36"/>
      <c r="N73" s="36"/>
      <c r="O73" s="37"/>
      <c r="P73" s="36"/>
      <c r="Q73" s="36"/>
      <c r="R73" s="1"/>
      <c r="S73" s="1"/>
      <c r="T73" s="1"/>
      <c r="U73" s="1"/>
      <c r="V73" s="1"/>
      <c r="W73" s="1"/>
      <c r="X73" s="1"/>
      <c r="Y73" s="1"/>
      <c r="Z73" s="1"/>
      <c r="AA73" s="1"/>
      <c r="AB73" s="1"/>
      <c r="AC73" s="1"/>
      <c r="AD73" s="1"/>
      <c r="AE73" s="1"/>
      <c r="AF73" s="1"/>
      <c r="AG73" s="1"/>
      <c r="AH73" s="1"/>
      <c r="AI73" s="1"/>
    </row>
    <row r="74" spans="1:35" ht="15.75">
      <c r="A74" s="161" t="s">
        <v>122</v>
      </c>
      <c r="B74" s="161"/>
      <c r="C74" s="161"/>
      <c r="D74" s="141">
        <v>84.2441</v>
      </c>
      <c r="E74" s="33"/>
      <c r="F74" s="34"/>
      <c r="G74" s="35"/>
      <c r="H74" s="7"/>
      <c r="I74" s="74" t="s">
        <v>133</v>
      </c>
      <c r="J74" s="142">
        <v>0.002102</v>
      </c>
      <c r="K74" s="38"/>
      <c r="L74" s="74" t="s">
        <v>125</v>
      </c>
      <c r="M74" s="144">
        <v>0.021192</v>
      </c>
      <c r="N74" s="58"/>
      <c r="O74" s="37"/>
      <c r="P74" s="36"/>
      <c r="Q74" s="36"/>
      <c r="R74" s="1"/>
      <c r="S74" s="1"/>
      <c r="T74" s="1"/>
      <c r="U74" s="1"/>
      <c r="V74" s="1"/>
      <c r="W74" s="1"/>
      <c r="X74" s="1"/>
      <c r="Y74" s="1"/>
      <c r="Z74" s="1"/>
      <c r="AA74" s="1"/>
      <c r="AB74" s="1"/>
      <c r="AC74" s="1"/>
      <c r="AD74" s="1"/>
      <c r="AE74" s="1"/>
      <c r="AF74" s="1"/>
      <c r="AG74" s="1"/>
      <c r="AH74" s="1"/>
      <c r="AI74" s="1"/>
    </row>
    <row r="75" spans="1:35" ht="15.75">
      <c r="A75" s="161" t="s">
        <v>123</v>
      </c>
      <c r="B75" s="161"/>
      <c r="C75" s="161"/>
      <c r="D75" s="10">
        <v>0.0025</v>
      </c>
      <c r="E75" s="33"/>
      <c r="F75" s="34"/>
      <c r="G75" s="35"/>
      <c r="H75" s="7"/>
      <c r="I75" s="74" t="s">
        <v>134</v>
      </c>
      <c r="J75" s="142">
        <v>0.000298</v>
      </c>
      <c r="K75" s="38"/>
      <c r="L75" s="74" t="s">
        <v>137</v>
      </c>
      <c r="M75" s="142">
        <v>0.04</v>
      </c>
      <c r="N75" s="38"/>
      <c r="O75" s="37"/>
      <c r="P75" s="36"/>
      <c r="Q75" s="36"/>
      <c r="R75" s="1"/>
      <c r="S75" s="1"/>
      <c r="T75" s="1"/>
      <c r="U75" s="1"/>
      <c r="V75" s="1"/>
      <c r="W75" s="1"/>
      <c r="X75" s="1"/>
      <c r="Y75" s="1"/>
      <c r="Z75" s="1"/>
      <c r="AA75" s="1"/>
      <c r="AB75" s="1"/>
      <c r="AC75" s="1"/>
      <c r="AD75" s="1"/>
      <c r="AE75" s="1"/>
      <c r="AF75" s="1"/>
      <c r="AG75" s="1"/>
      <c r="AH75" s="1"/>
      <c r="AI75" s="1"/>
    </row>
    <row r="76" spans="1:35" ht="15.75">
      <c r="A76" s="161" t="s">
        <v>124</v>
      </c>
      <c r="B76" s="161"/>
      <c r="C76" s="161"/>
      <c r="D76" s="10">
        <v>0.0012</v>
      </c>
      <c r="E76" s="33"/>
      <c r="F76" s="34"/>
      <c r="G76" s="35"/>
      <c r="H76" s="7"/>
      <c r="I76" s="74" t="s">
        <v>135</v>
      </c>
      <c r="J76" s="143">
        <v>0.01</v>
      </c>
      <c r="K76" s="38"/>
      <c r="L76" s="84" t="s">
        <v>126</v>
      </c>
      <c r="M76" s="143">
        <v>0.0338</v>
      </c>
      <c r="N76" s="38"/>
      <c r="O76" s="37"/>
      <c r="P76" s="36"/>
      <c r="Q76" s="36"/>
      <c r="R76" s="1"/>
      <c r="S76" s="1"/>
      <c r="T76" s="1"/>
      <c r="U76" s="1"/>
      <c r="V76" s="1"/>
      <c r="W76" s="1"/>
      <c r="X76" s="1"/>
      <c r="Y76" s="1"/>
      <c r="Z76" s="1"/>
      <c r="AA76" s="1"/>
      <c r="AB76" s="1"/>
      <c r="AC76" s="1"/>
      <c r="AD76" s="1"/>
      <c r="AE76" s="1"/>
      <c r="AF76" s="1"/>
      <c r="AG76" s="1"/>
      <c r="AH76" s="1"/>
      <c r="AI76" s="1"/>
    </row>
    <row r="77" spans="1:35" ht="15.75">
      <c r="A77" s="36"/>
      <c r="B77" s="36"/>
      <c r="C77" s="36"/>
      <c r="D77" s="36"/>
      <c r="E77" s="36"/>
      <c r="F77" s="38"/>
      <c r="G77" s="37"/>
      <c r="H77" s="7"/>
      <c r="I77" s="74" t="s">
        <v>136</v>
      </c>
      <c r="J77" s="143">
        <v>0.0039</v>
      </c>
      <c r="K77" s="38"/>
      <c r="L77" s="38"/>
      <c r="M77" s="37"/>
      <c r="N77" s="38"/>
      <c r="O77" s="37"/>
      <c r="P77" s="36"/>
      <c r="Q77" s="36"/>
      <c r="R77" s="1"/>
      <c r="S77" s="1"/>
      <c r="T77" s="1"/>
      <c r="U77" s="1"/>
      <c r="V77" s="1"/>
      <c r="W77" s="1"/>
      <c r="X77" s="1"/>
      <c r="Y77" s="1"/>
      <c r="Z77" s="1"/>
      <c r="AA77" s="1"/>
      <c r="AB77" s="1"/>
      <c r="AC77" s="1"/>
      <c r="AD77" s="1"/>
      <c r="AE77" s="1"/>
      <c r="AF77" s="1"/>
      <c r="AG77" s="1"/>
      <c r="AH77" s="1"/>
      <c r="AI77" s="1"/>
    </row>
    <row r="78" spans="1:35" ht="6" customHeight="1">
      <c r="A78" s="1"/>
      <c r="B78" s="1"/>
      <c r="C78" s="1"/>
      <c r="D78" s="1"/>
      <c r="E78" s="1"/>
      <c r="F78" s="1"/>
      <c r="G78" s="1"/>
      <c r="H78" s="7"/>
      <c r="I78" s="7"/>
      <c r="J78" s="14"/>
      <c r="K78" s="7"/>
      <c r="L78" s="7"/>
      <c r="M78" s="14"/>
      <c r="N78" s="7"/>
      <c r="O78" s="14"/>
      <c r="P78" s="1"/>
      <c r="Q78" s="1"/>
      <c r="R78" s="1"/>
      <c r="S78" s="1"/>
      <c r="T78" s="1"/>
      <c r="U78" s="1"/>
      <c r="V78" s="1"/>
      <c r="W78" s="1"/>
      <c r="X78" s="1"/>
      <c r="Y78" s="1"/>
      <c r="Z78" s="1"/>
      <c r="AA78" s="1"/>
      <c r="AB78" s="1"/>
      <c r="AC78" s="1"/>
      <c r="AD78" s="1"/>
      <c r="AE78" s="1"/>
      <c r="AF78" s="1"/>
      <c r="AG78" s="1"/>
      <c r="AH78" s="1"/>
      <c r="AI78" s="1"/>
    </row>
    <row r="79" spans="1:35" ht="12.75" customHeight="1">
      <c r="A79" s="196" t="s">
        <v>22</v>
      </c>
      <c r="B79" s="196"/>
      <c r="C79" s="196"/>
      <c r="D79" s="196"/>
      <c r="E79" s="196"/>
      <c r="F79" s="196"/>
      <c r="G79" s="196"/>
      <c r="H79" s="1"/>
      <c r="I79" s="196" t="s">
        <v>87</v>
      </c>
      <c r="J79" s="196"/>
      <c r="K79" s="196"/>
      <c r="L79" s="196"/>
      <c r="M79" s="196"/>
      <c r="N79" s="196"/>
      <c r="O79" s="196"/>
      <c r="P79" s="196"/>
      <c r="Q79" s="36"/>
      <c r="R79" s="1"/>
      <c r="S79" s="1"/>
      <c r="T79" s="1"/>
      <c r="U79" s="1"/>
      <c r="V79" s="1"/>
      <c r="W79" s="1"/>
      <c r="X79" s="1"/>
      <c r="Y79" s="1"/>
      <c r="Z79" s="1"/>
      <c r="AA79" s="1"/>
      <c r="AB79" s="1"/>
      <c r="AC79" s="1"/>
      <c r="AD79" s="1"/>
      <c r="AE79" s="1"/>
      <c r="AF79" s="1"/>
      <c r="AG79" s="1"/>
      <c r="AH79" s="1"/>
      <c r="AI79" s="1"/>
    </row>
    <row r="80" spans="1:35" ht="9" customHeight="1">
      <c r="A80" s="36"/>
      <c r="B80" s="36"/>
      <c r="C80" s="36"/>
      <c r="D80" s="36"/>
      <c r="E80" s="36"/>
      <c r="F80" s="36"/>
      <c r="G80" s="36"/>
      <c r="H80" s="1"/>
      <c r="I80" s="39"/>
      <c r="J80" s="37"/>
      <c r="K80" s="38"/>
      <c r="L80" s="38"/>
      <c r="M80" s="36"/>
      <c r="N80" s="36"/>
      <c r="O80" s="37"/>
      <c r="P80" s="38"/>
      <c r="Q80" s="36"/>
      <c r="R80" s="1"/>
      <c r="S80" s="1"/>
      <c r="T80" s="1"/>
      <c r="U80" s="1"/>
      <c r="V80" s="1"/>
      <c r="W80" s="1"/>
      <c r="X80" s="1"/>
      <c r="Y80" s="1"/>
      <c r="Z80" s="1"/>
      <c r="AA80" s="1"/>
      <c r="AB80" s="1"/>
      <c r="AC80" s="1"/>
      <c r="AD80" s="1"/>
      <c r="AE80" s="1"/>
      <c r="AF80" s="1"/>
      <c r="AG80" s="1"/>
      <c r="AH80" s="1"/>
      <c r="AI80" s="1"/>
    </row>
    <row r="81" spans="1:35" ht="12.75">
      <c r="A81" s="74" t="s">
        <v>0</v>
      </c>
      <c r="B81" s="130">
        <v>0.02</v>
      </c>
      <c r="C81" s="36"/>
      <c r="D81" s="36"/>
      <c r="E81" s="36"/>
      <c r="F81" s="36"/>
      <c r="G81" s="36"/>
      <c r="H81" s="1"/>
      <c r="I81" s="161" t="s">
        <v>28</v>
      </c>
      <c r="J81" s="161"/>
      <c r="K81" s="160"/>
      <c r="L81" s="143">
        <f>1/L82</f>
        <v>0.03333333333333333</v>
      </c>
      <c r="M81" s="36"/>
      <c r="N81" s="36"/>
      <c r="O81" s="36"/>
      <c r="P81" s="36"/>
      <c r="Q81" s="36"/>
      <c r="R81" s="1"/>
      <c r="S81" s="1"/>
      <c r="T81" s="1"/>
      <c r="U81" s="1"/>
      <c r="V81" s="1"/>
      <c r="W81" s="1"/>
      <c r="X81" s="1"/>
      <c r="Y81" s="1"/>
      <c r="Z81" s="1"/>
      <c r="AA81" s="1"/>
      <c r="AB81" s="1"/>
      <c r="AC81" s="1"/>
      <c r="AD81" s="1"/>
      <c r="AE81" s="1"/>
      <c r="AF81" s="1"/>
      <c r="AG81" s="1"/>
      <c r="AH81" s="1"/>
      <c r="AI81" s="1"/>
    </row>
    <row r="82" spans="1:35" ht="12.75">
      <c r="A82" s="74" t="s">
        <v>88</v>
      </c>
      <c r="B82" s="131">
        <f>1+2.35%*0.85</f>
        <v>1.019975</v>
      </c>
      <c r="C82" s="36"/>
      <c r="D82" s="36"/>
      <c r="E82" s="36"/>
      <c r="F82" s="36"/>
      <c r="G82" s="36"/>
      <c r="H82" s="1"/>
      <c r="I82" s="161" t="s">
        <v>29</v>
      </c>
      <c r="J82" s="161"/>
      <c r="K82" s="160"/>
      <c r="L82" s="142">
        <v>30</v>
      </c>
      <c r="M82" s="36"/>
      <c r="N82" s="36"/>
      <c r="O82" s="36"/>
      <c r="P82" s="36"/>
      <c r="Q82" s="36"/>
      <c r="R82" s="1"/>
      <c r="S82" s="1"/>
      <c r="T82" s="1"/>
      <c r="U82" s="1"/>
      <c r="V82" s="1"/>
      <c r="W82" s="1"/>
      <c r="X82" s="1"/>
      <c r="Y82" s="1"/>
      <c r="Z82" s="1"/>
      <c r="AA82" s="1"/>
      <c r="AB82" s="1"/>
      <c r="AC82" s="1"/>
      <c r="AD82" s="1"/>
      <c r="AE82" s="1"/>
      <c r="AF82" s="1"/>
      <c r="AG82" s="1"/>
      <c r="AH82" s="1"/>
      <c r="AI82" s="1"/>
    </row>
    <row r="83" spans="1:35" ht="6.75" customHeight="1">
      <c r="A83" s="38"/>
      <c r="B83" s="57"/>
      <c r="C83" s="36"/>
      <c r="D83" s="36"/>
      <c r="E83" s="36"/>
      <c r="F83" s="36"/>
      <c r="G83" s="36"/>
      <c r="H83" s="1"/>
      <c r="I83" s="38"/>
      <c r="J83" s="38"/>
      <c r="K83" s="38"/>
      <c r="L83" s="58"/>
      <c r="M83" s="36"/>
      <c r="N83" s="40"/>
      <c r="O83" s="40"/>
      <c r="P83" s="58"/>
      <c r="Q83" s="36"/>
      <c r="R83" s="1"/>
      <c r="S83" s="1"/>
      <c r="T83" s="1"/>
      <c r="U83" s="1"/>
      <c r="V83" s="1"/>
      <c r="W83" s="1"/>
      <c r="X83" s="1"/>
      <c r="Y83" s="1"/>
      <c r="Z83" s="1"/>
      <c r="AA83" s="1"/>
      <c r="AB83" s="1"/>
      <c r="AC83" s="1"/>
      <c r="AD83" s="1"/>
      <c r="AE83" s="1"/>
      <c r="AF83" s="1"/>
      <c r="AG83" s="1"/>
      <c r="AH83" s="1"/>
      <c r="AI83" s="1"/>
    </row>
    <row r="84" spans="1:35" ht="6.75" customHeight="1">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row>
    <row r="85" spans="1:35" s="31" customFormat="1" ht="13.5" customHeight="1">
      <c r="A85" s="198" t="s">
        <v>142</v>
      </c>
      <c r="B85" s="198"/>
      <c r="C85" s="198"/>
      <c r="D85" s="198"/>
      <c r="E85" s="198"/>
      <c r="F85" s="198"/>
      <c r="G85" s="198"/>
      <c r="H85" s="198"/>
      <c r="I85" s="198"/>
      <c r="J85" s="198"/>
      <c r="K85" s="198"/>
      <c r="L85" s="198"/>
      <c r="M85" s="198"/>
      <c r="N85" s="198"/>
      <c r="O85" s="198"/>
      <c r="P85" s="198"/>
      <c r="Q85" s="198"/>
      <c r="R85" s="198"/>
      <c r="S85" s="198"/>
      <c r="T85" s="198"/>
      <c r="U85" s="198"/>
      <c r="V85" s="198"/>
      <c r="W85" s="198"/>
      <c r="X85" s="198"/>
      <c r="Y85" s="198"/>
      <c r="Z85" s="198"/>
      <c r="AA85" s="198"/>
      <c r="AB85" s="198"/>
      <c r="AC85" s="198"/>
      <c r="AD85" s="198"/>
      <c r="AE85" s="198"/>
      <c r="AF85" s="198"/>
      <c r="AG85" s="198"/>
      <c r="AH85" s="198"/>
      <c r="AI85" s="30"/>
    </row>
    <row r="86" spans="1:35" ht="15" customHeight="1">
      <c r="A86" s="209"/>
      <c r="B86" s="209"/>
      <c r="C86" s="1"/>
      <c r="D86" s="177" t="s">
        <v>140</v>
      </c>
      <c r="E86" s="177"/>
      <c r="F86" s="177"/>
      <c r="G86" s="177"/>
      <c r="H86" s="177"/>
      <c r="I86" s="177"/>
      <c r="J86" s="177"/>
      <c r="K86" s="177"/>
      <c r="L86" s="177"/>
      <c r="M86" s="177"/>
      <c r="N86" s="177"/>
      <c r="O86" s="177"/>
      <c r="P86" s="78"/>
      <c r="Q86" s="78"/>
      <c r="R86" s="78"/>
      <c r="S86" s="78"/>
      <c r="T86" s="78"/>
      <c r="U86" s="78"/>
      <c r="V86" s="78"/>
      <c r="W86" s="78"/>
      <c r="X86" s="78"/>
      <c r="Y86" s="78"/>
      <c r="Z86" s="78"/>
      <c r="AA86" s="78"/>
      <c r="AB86" s="78"/>
      <c r="AC86" s="78"/>
      <c r="AD86" s="78"/>
      <c r="AE86" s="78"/>
      <c r="AF86" s="78"/>
      <c r="AG86" s="78"/>
      <c r="AH86" s="78"/>
      <c r="AI86" s="1"/>
    </row>
    <row r="87" spans="1:35" ht="15" customHeight="1">
      <c r="A87" s="156" t="s">
        <v>26</v>
      </c>
      <c r="B87" s="156"/>
      <c r="C87" s="156"/>
      <c r="D87" s="156" t="s">
        <v>25</v>
      </c>
      <c r="E87" s="156"/>
      <c r="F87" s="156"/>
      <c r="G87" s="156"/>
      <c r="H87" s="156"/>
      <c r="I87" s="156"/>
      <c r="J87" s="156"/>
      <c r="K87" s="156"/>
      <c r="L87" s="156"/>
      <c r="M87" s="156"/>
      <c r="N87" s="156"/>
      <c r="O87" s="156"/>
      <c r="P87" s="78"/>
      <c r="Q87" s="78"/>
      <c r="R87" s="78"/>
      <c r="S87" s="78"/>
      <c r="T87" s="78"/>
      <c r="U87" s="78"/>
      <c r="V87" s="78"/>
      <c r="W87" s="78"/>
      <c r="X87" s="78"/>
      <c r="Y87" s="78"/>
      <c r="Z87" s="78"/>
      <c r="AA87" s="78"/>
      <c r="AB87" s="78"/>
      <c r="AC87" s="78"/>
      <c r="AD87" s="78"/>
      <c r="AE87" s="78"/>
      <c r="AF87" s="78"/>
      <c r="AG87" s="78"/>
      <c r="AH87" s="78"/>
      <c r="AI87" s="1"/>
    </row>
    <row r="88" spans="1:36" ht="15" customHeight="1" hidden="1">
      <c r="A88" s="78"/>
      <c r="B88" s="66"/>
      <c r="C88" s="78"/>
      <c r="D88" s="97">
        <v>0</v>
      </c>
      <c r="E88" s="97">
        <v>1</v>
      </c>
      <c r="F88" s="97">
        <v>2</v>
      </c>
      <c r="G88" s="97">
        <v>3</v>
      </c>
      <c r="H88" s="97">
        <v>4</v>
      </c>
      <c r="I88" s="97">
        <v>5</v>
      </c>
      <c r="J88" s="97">
        <v>6</v>
      </c>
      <c r="K88" s="97">
        <v>7</v>
      </c>
      <c r="L88" s="97">
        <v>8</v>
      </c>
      <c r="M88" s="97">
        <v>9</v>
      </c>
      <c r="N88" s="97">
        <v>10</v>
      </c>
      <c r="O88" s="97">
        <v>11</v>
      </c>
      <c r="P88" s="97">
        <v>12</v>
      </c>
      <c r="Q88" s="97">
        <v>13</v>
      </c>
      <c r="R88" s="97">
        <v>14</v>
      </c>
      <c r="S88" s="97">
        <v>15</v>
      </c>
      <c r="T88" s="97">
        <v>16</v>
      </c>
      <c r="U88" s="97">
        <v>17</v>
      </c>
      <c r="V88" s="97">
        <v>18</v>
      </c>
      <c r="W88" s="97">
        <v>19</v>
      </c>
      <c r="X88" s="97">
        <v>20</v>
      </c>
      <c r="Y88" s="97">
        <v>21</v>
      </c>
      <c r="Z88" s="97">
        <v>22</v>
      </c>
      <c r="AA88" s="97">
        <v>23</v>
      </c>
      <c r="AB88" s="97">
        <v>24</v>
      </c>
      <c r="AC88" s="97">
        <v>25</v>
      </c>
      <c r="AD88" s="97">
        <v>26</v>
      </c>
      <c r="AE88" s="97">
        <v>27</v>
      </c>
      <c r="AF88" s="97">
        <v>28</v>
      </c>
      <c r="AG88" s="97">
        <v>29</v>
      </c>
      <c r="AH88" s="97">
        <v>30</v>
      </c>
      <c r="AI88" s="1"/>
      <c r="AJ88" s="1"/>
    </row>
    <row r="89" spans="1:36" ht="15" customHeight="1">
      <c r="A89" s="177"/>
      <c r="B89" s="177"/>
      <c r="C89" s="177"/>
      <c r="D89" s="75" t="s">
        <v>49</v>
      </c>
      <c r="E89" s="75" t="s">
        <v>50</v>
      </c>
      <c r="F89" s="75" t="s">
        <v>51</v>
      </c>
      <c r="G89" s="75" t="s">
        <v>52</v>
      </c>
      <c r="H89" s="75" t="s">
        <v>53</v>
      </c>
      <c r="I89" s="75" t="s">
        <v>54</v>
      </c>
      <c r="J89" s="75" t="s">
        <v>55</v>
      </c>
      <c r="K89" s="75" t="s">
        <v>56</v>
      </c>
      <c r="L89" s="75" t="s">
        <v>57</v>
      </c>
      <c r="M89" s="75" t="s">
        <v>58</v>
      </c>
      <c r="N89" s="75" t="s">
        <v>59</v>
      </c>
      <c r="O89" s="75" t="s">
        <v>60</v>
      </c>
      <c r="P89" s="75" t="s">
        <v>61</v>
      </c>
      <c r="Q89" s="75" t="s">
        <v>62</v>
      </c>
      <c r="R89" s="75" t="s">
        <v>63</v>
      </c>
      <c r="S89" s="75" t="s">
        <v>64</v>
      </c>
      <c r="T89" s="75" t="s">
        <v>65</v>
      </c>
      <c r="U89" s="75" t="s">
        <v>66</v>
      </c>
      <c r="V89" s="75" t="s">
        <v>67</v>
      </c>
      <c r="W89" s="75" t="s">
        <v>68</v>
      </c>
      <c r="X89" s="75" t="s">
        <v>69</v>
      </c>
      <c r="Y89" s="75" t="s">
        <v>70</v>
      </c>
      <c r="Z89" s="75" t="s">
        <v>71</v>
      </c>
      <c r="AA89" s="75" t="s">
        <v>72</v>
      </c>
      <c r="AB89" s="75" t="s">
        <v>73</v>
      </c>
      <c r="AC89" s="75" t="s">
        <v>74</v>
      </c>
      <c r="AD89" s="75" t="s">
        <v>75</v>
      </c>
      <c r="AE89" s="75" t="s">
        <v>76</v>
      </c>
      <c r="AF89" s="75" t="s">
        <v>77</v>
      </c>
      <c r="AG89" s="75" t="s">
        <v>78</v>
      </c>
      <c r="AH89" s="75" t="s">
        <v>79</v>
      </c>
      <c r="AI89" s="1"/>
      <c r="AJ89" s="1"/>
    </row>
    <row r="90" spans="1:36" ht="12.75">
      <c r="A90" s="177"/>
      <c r="B90" s="177"/>
      <c r="C90" s="177"/>
      <c r="D90" s="85"/>
      <c r="E90" s="85"/>
      <c r="F90" s="85"/>
      <c r="G90" s="78"/>
      <c r="H90" s="78"/>
      <c r="I90" s="78"/>
      <c r="J90" s="78"/>
      <c r="K90" s="78"/>
      <c r="L90" s="78"/>
      <c r="M90" s="78"/>
      <c r="N90" s="78"/>
      <c r="O90" s="78"/>
      <c r="P90" s="78"/>
      <c r="Q90" s="78"/>
      <c r="R90" s="78"/>
      <c r="S90" s="78"/>
      <c r="T90" s="78"/>
      <c r="U90" s="78"/>
      <c r="V90" s="78"/>
      <c r="W90" s="78"/>
      <c r="X90" s="78"/>
      <c r="Y90" s="78"/>
      <c r="Z90" s="78"/>
      <c r="AA90" s="78"/>
      <c r="AB90" s="78"/>
      <c r="AC90" s="78"/>
      <c r="AD90" s="78"/>
      <c r="AE90" s="78"/>
      <c r="AF90" s="78"/>
      <c r="AG90" s="78"/>
      <c r="AH90" s="78"/>
      <c r="AI90" s="1"/>
      <c r="AJ90" s="1"/>
    </row>
    <row r="91" spans="1:36" ht="12.75">
      <c r="A91" s="177" t="s">
        <v>143</v>
      </c>
      <c r="B91" s="177"/>
      <c r="C91" s="155"/>
      <c r="D91" s="120"/>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0"/>
      <c r="AC91" s="120"/>
      <c r="AD91" s="120"/>
      <c r="AE91" s="120"/>
      <c r="AF91" s="120"/>
      <c r="AG91" s="120"/>
      <c r="AH91" s="120"/>
      <c r="AI91" s="15"/>
      <c r="AJ91" s="1"/>
    </row>
    <row r="92" spans="1:36" ht="12.75">
      <c r="A92" s="177" t="s">
        <v>144</v>
      </c>
      <c r="B92" s="177"/>
      <c r="C92" s="155"/>
      <c r="D92" s="120"/>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0"/>
      <c r="AC92" s="120"/>
      <c r="AD92" s="120"/>
      <c r="AE92" s="120"/>
      <c r="AF92" s="120"/>
      <c r="AG92" s="120"/>
      <c r="AH92" s="120"/>
      <c r="AI92" s="1"/>
      <c r="AJ92" s="1"/>
    </row>
    <row r="93" spans="1:36" ht="12.75">
      <c r="A93" s="177" t="s">
        <v>145</v>
      </c>
      <c r="B93" s="177"/>
      <c r="C93" s="155"/>
      <c r="D93" s="120"/>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0"/>
      <c r="AC93" s="120"/>
      <c r="AD93" s="120"/>
      <c r="AE93" s="120"/>
      <c r="AF93" s="120"/>
      <c r="AG93" s="120"/>
      <c r="AH93" s="120"/>
      <c r="AI93" s="1"/>
      <c r="AJ93" s="1"/>
    </row>
    <row r="94" spans="1:36" ht="5.25" customHeight="1">
      <c r="A94" s="177"/>
      <c r="B94" s="177"/>
      <c r="C94" s="177"/>
      <c r="D94" s="86"/>
      <c r="E94" s="86"/>
      <c r="F94" s="86"/>
      <c r="G94" s="86"/>
      <c r="H94" s="86"/>
      <c r="I94" s="86"/>
      <c r="J94" s="86"/>
      <c r="K94" s="86"/>
      <c r="L94" s="86"/>
      <c r="M94" s="86"/>
      <c r="N94" s="86"/>
      <c r="O94" s="86"/>
      <c r="P94" s="86"/>
      <c r="Q94" s="86"/>
      <c r="R94" s="86"/>
      <c r="S94" s="86"/>
      <c r="T94" s="86"/>
      <c r="U94" s="86"/>
      <c r="V94" s="86"/>
      <c r="W94" s="86"/>
      <c r="X94" s="86"/>
      <c r="Y94" s="86"/>
      <c r="Z94" s="86"/>
      <c r="AA94" s="86"/>
      <c r="AB94" s="86"/>
      <c r="AC94" s="86"/>
      <c r="AD94" s="86"/>
      <c r="AE94" s="86"/>
      <c r="AF94" s="86"/>
      <c r="AG94" s="86"/>
      <c r="AH94" s="86"/>
      <c r="AI94" s="7"/>
      <c r="AJ94" s="1"/>
    </row>
    <row r="95" spans="1:36" ht="12.75">
      <c r="A95" s="177" t="s">
        <v>146</v>
      </c>
      <c r="B95" s="177"/>
      <c r="C95" s="155"/>
      <c r="D95" s="121"/>
      <c r="E95" s="121"/>
      <c r="F95" s="120"/>
      <c r="G95" s="121"/>
      <c r="H95" s="121"/>
      <c r="I95" s="121"/>
      <c r="J95" s="121"/>
      <c r="K95" s="121"/>
      <c r="L95" s="121"/>
      <c r="M95" s="121"/>
      <c r="N95" s="121"/>
      <c r="O95" s="121"/>
      <c r="P95" s="121"/>
      <c r="Q95" s="121"/>
      <c r="R95" s="121"/>
      <c r="S95" s="121"/>
      <c r="T95" s="121"/>
      <c r="U95" s="121"/>
      <c r="V95" s="121"/>
      <c r="W95" s="121"/>
      <c r="X95" s="121"/>
      <c r="Y95" s="121"/>
      <c r="Z95" s="121"/>
      <c r="AA95" s="121"/>
      <c r="AB95" s="121"/>
      <c r="AC95" s="121"/>
      <c r="AD95" s="121"/>
      <c r="AE95" s="121"/>
      <c r="AF95" s="121"/>
      <c r="AG95" s="121"/>
      <c r="AH95" s="121"/>
      <c r="AI95" s="1"/>
      <c r="AJ95" s="1"/>
    </row>
    <row r="96" spans="1:36" ht="12.75">
      <c r="A96" s="177" t="s">
        <v>147</v>
      </c>
      <c r="B96" s="177"/>
      <c r="C96" s="155"/>
      <c r="D96" s="121"/>
      <c r="E96" s="121"/>
      <c r="F96" s="120"/>
      <c r="G96" s="121"/>
      <c r="H96" s="121"/>
      <c r="I96" s="121"/>
      <c r="J96" s="121"/>
      <c r="K96" s="121"/>
      <c r="L96" s="121"/>
      <c r="M96" s="121"/>
      <c r="N96" s="121"/>
      <c r="O96" s="121"/>
      <c r="P96" s="121"/>
      <c r="Q96" s="121"/>
      <c r="R96" s="121"/>
      <c r="S96" s="121"/>
      <c r="T96" s="121"/>
      <c r="U96" s="121"/>
      <c r="V96" s="121"/>
      <c r="W96" s="121"/>
      <c r="X96" s="121"/>
      <c r="Y96" s="121"/>
      <c r="Z96" s="121"/>
      <c r="AA96" s="121"/>
      <c r="AB96" s="121"/>
      <c r="AC96" s="121"/>
      <c r="AD96" s="121"/>
      <c r="AE96" s="121"/>
      <c r="AF96" s="121"/>
      <c r="AG96" s="121"/>
      <c r="AH96" s="121"/>
      <c r="AI96" s="1"/>
      <c r="AJ96" s="1"/>
    </row>
    <row r="97" spans="1:36" ht="7.5" customHeight="1">
      <c r="A97" s="177"/>
      <c r="B97" s="177"/>
      <c r="C97" s="177"/>
      <c r="D97" s="13"/>
      <c r="E97" s="13"/>
      <c r="F97" s="13"/>
      <c r="G97" s="13"/>
      <c r="H97" s="13"/>
      <c r="I97" s="13"/>
      <c r="J97" s="13"/>
      <c r="K97" s="13"/>
      <c r="L97" s="13"/>
      <c r="M97" s="13"/>
      <c r="N97" s="13"/>
      <c r="O97" s="13"/>
      <c r="P97" s="13"/>
      <c r="Q97" s="13"/>
      <c r="R97" s="13"/>
      <c r="S97" s="13"/>
      <c r="T97" s="13"/>
      <c r="U97" s="13"/>
      <c r="V97" s="13"/>
      <c r="W97" s="13"/>
      <c r="X97" s="13"/>
      <c r="Y97" s="13"/>
      <c r="Z97" s="13"/>
      <c r="AA97" s="13"/>
      <c r="AB97" s="13"/>
      <c r="AC97" s="13"/>
      <c r="AD97" s="13"/>
      <c r="AE97" s="13"/>
      <c r="AF97" s="13"/>
      <c r="AG97" s="13"/>
      <c r="AH97" s="13"/>
      <c r="AI97" s="1"/>
      <c r="AJ97" s="1"/>
    </row>
    <row r="98" spans="1:36" ht="12.75">
      <c r="A98" s="178" t="s">
        <v>148</v>
      </c>
      <c r="B98" s="178"/>
      <c r="C98" s="155"/>
      <c r="D98" s="8">
        <f>D91+D92+D93-D95-D96</f>
        <v>0</v>
      </c>
      <c r="E98" s="8">
        <f aca="true" t="shared" si="11" ref="E98:AH98">E91+E92+E93-E95-E96</f>
        <v>0</v>
      </c>
      <c r="F98" s="8">
        <f t="shared" si="11"/>
        <v>0</v>
      </c>
      <c r="G98" s="8">
        <f t="shared" si="11"/>
        <v>0</v>
      </c>
      <c r="H98" s="8">
        <f t="shared" si="11"/>
        <v>0</v>
      </c>
      <c r="I98" s="8">
        <f t="shared" si="11"/>
        <v>0</v>
      </c>
      <c r="J98" s="8">
        <f t="shared" si="11"/>
        <v>0</v>
      </c>
      <c r="K98" s="8">
        <f t="shared" si="11"/>
        <v>0</v>
      </c>
      <c r="L98" s="8">
        <f t="shared" si="11"/>
        <v>0</v>
      </c>
      <c r="M98" s="8">
        <f t="shared" si="11"/>
        <v>0</v>
      </c>
      <c r="N98" s="8">
        <f t="shared" si="11"/>
        <v>0</v>
      </c>
      <c r="O98" s="8">
        <f t="shared" si="11"/>
        <v>0</v>
      </c>
      <c r="P98" s="8">
        <f t="shared" si="11"/>
        <v>0</v>
      </c>
      <c r="Q98" s="8">
        <f t="shared" si="11"/>
        <v>0</v>
      </c>
      <c r="R98" s="8">
        <f t="shared" si="11"/>
        <v>0</v>
      </c>
      <c r="S98" s="8">
        <f t="shared" si="11"/>
        <v>0</v>
      </c>
      <c r="T98" s="8">
        <f t="shared" si="11"/>
        <v>0</v>
      </c>
      <c r="U98" s="8">
        <f t="shared" si="11"/>
        <v>0</v>
      </c>
      <c r="V98" s="8">
        <f t="shared" si="11"/>
        <v>0</v>
      </c>
      <c r="W98" s="8">
        <f t="shared" si="11"/>
        <v>0</v>
      </c>
      <c r="X98" s="8">
        <f t="shared" si="11"/>
        <v>0</v>
      </c>
      <c r="Y98" s="8">
        <f t="shared" si="11"/>
        <v>0</v>
      </c>
      <c r="Z98" s="8">
        <f t="shared" si="11"/>
        <v>0</v>
      </c>
      <c r="AA98" s="8">
        <f t="shared" si="11"/>
        <v>0</v>
      </c>
      <c r="AB98" s="8">
        <f t="shared" si="11"/>
        <v>0</v>
      </c>
      <c r="AC98" s="8">
        <f t="shared" si="11"/>
        <v>0</v>
      </c>
      <c r="AD98" s="8">
        <f t="shared" si="11"/>
        <v>0</v>
      </c>
      <c r="AE98" s="8">
        <f t="shared" si="11"/>
        <v>0</v>
      </c>
      <c r="AF98" s="8">
        <f t="shared" si="11"/>
        <v>0</v>
      </c>
      <c r="AG98" s="8">
        <f t="shared" si="11"/>
        <v>0</v>
      </c>
      <c r="AH98" s="8">
        <f t="shared" si="11"/>
        <v>0</v>
      </c>
      <c r="AI98" s="1"/>
      <c r="AJ98" s="1"/>
    </row>
    <row r="99" spans="1:36" ht="12.75">
      <c r="A99" s="178" t="s">
        <v>163</v>
      </c>
      <c r="B99" s="178"/>
      <c r="C99" s="155"/>
      <c r="D99" s="91">
        <f>D98</f>
        <v>0</v>
      </c>
      <c r="E99" s="91">
        <f>E98+D99</f>
        <v>0</v>
      </c>
      <c r="F99" s="91">
        <f aca="true" t="shared" si="12" ref="F99:AH99">F98+E99</f>
        <v>0</v>
      </c>
      <c r="G99" s="91">
        <f t="shared" si="12"/>
        <v>0</v>
      </c>
      <c r="H99" s="91">
        <f t="shared" si="12"/>
        <v>0</v>
      </c>
      <c r="I99" s="91">
        <f t="shared" si="12"/>
        <v>0</v>
      </c>
      <c r="J99" s="91">
        <f t="shared" si="12"/>
        <v>0</v>
      </c>
      <c r="K99" s="91">
        <f t="shared" si="12"/>
        <v>0</v>
      </c>
      <c r="L99" s="91">
        <f t="shared" si="12"/>
        <v>0</v>
      </c>
      <c r="M99" s="91">
        <f t="shared" si="12"/>
        <v>0</v>
      </c>
      <c r="N99" s="91">
        <f t="shared" si="12"/>
        <v>0</v>
      </c>
      <c r="O99" s="91">
        <f t="shared" si="12"/>
        <v>0</v>
      </c>
      <c r="P99" s="91">
        <f t="shared" si="12"/>
        <v>0</v>
      </c>
      <c r="Q99" s="91">
        <f t="shared" si="12"/>
        <v>0</v>
      </c>
      <c r="R99" s="91">
        <f t="shared" si="12"/>
        <v>0</v>
      </c>
      <c r="S99" s="91">
        <f t="shared" si="12"/>
        <v>0</v>
      </c>
      <c r="T99" s="91">
        <f t="shared" si="12"/>
        <v>0</v>
      </c>
      <c r="U99" s="91">
        <f t="shared" si="12"/>
        <v>0</v>
      </c>
      <c r="V99" s="91">
        <f t="shared" si="12"/>
        <v>0</v>
      </c>
      <c r="W99" s="91">
        <f t="shared" si="12"/>
        <v>0</v>
      </c>
      <c r="X99" s="91">
        <f t="shared" si="12"/>
        <v>0</v>
      </c>
      <c r="Y99" s="91">
        <f t="shared" si="12"/>
        <v>0</v>
      </c>
      <c r="Z99" s="91">
        <f t="shared" si="12"/>
        <v>0</v>
      </c>
      <c r="AA99" s="91">
        <f t="shared" si="12"/>
        <v>0</v>
      </c>
      <c r="AB99" s="91">
        <f t="shared" si="12"/>
        <v>0</v>
      </c>
      <c r="AC99" s="91">
        <f t="shared" si="12"/>
        <v>0</v>
      </c>
      <c r="AD99" s="91">
        <f t="shared" si="12"/>
        <v>0</v>
      </c>
      <c r="AE99" s="91">
        <f t="shared" si="12"/>
        <v>0</v>
      </c>
      <c r="AF99" s="91">
        <f t="shared" si="12"/>
        <v>0</v>
      </c>
      <c r="AG99" s="91">
        <f t="shared" si="12"/>
        <v>0</v>
      </c>
      <c r="AH99" s="91">
        <f t="shared" si="12"/>
        <v>0</v>
      </c>
      <c r="AI99" s="1"/>
      <c r="AJ99" s="1"/>
    </row>
    <row r="100" spans="1:36" ht="12.75">
      <c r="A100" s="178"/>
      <c r="B100" s="178"/>
      <c r="C100" s="178"/>
      <c r="D100" s="99"/>
      <c r="E100" s="99"/>
      <c r="F100" s="99"/>
      <c r="G100" s="99"/>
      <c r="H100" s="99"/>
      <c r="I100" s="99"/>
      <c r="J100" s="99"/>
      <c r="K100" s="99"/>
      <c r="L100" s="99"/>
      <c r="M100" s="99"/>
      <c r="N100" s="99"/>
      <c r="O100" s="99"/>
      <c r="P100" s="99"/>
      <c r="Q100" s="99"/>
      <c r="R100" s="99"/>
      <c r="S100" s="99"/>
      <c r="T100" s="99"/>
      <c r="U100" s="99"/>
      <c r="V100" s="99"/>
      <c r="W100" s="99"/>
      <c r="X100" s="99"/>
      <c r="Y100" s="99"/>
      <c r="Z100" s="99"/>
      <c r="AA100" s="99"/>
      <c r="AB100" s="99"/>
      <c r="AC100" s="99"/>
      <c r="AD100" s="99"/>
      <c r="AE100" s="99"/>
      <c r="AF100" s="99"/>
      <c r="AG100" s="99"/>
      <c r="AH100" s="99"/>
      <c r="AI100" s="7"/>
      <c r="AJ100" s="1"/>
    </row>
    <row r="101" spans="1:36" ht="12.75">
      <c r="A101" s="177" t="s">
        <v>151</v>
      </c>
      <c r="B101" s="177"/>
      <c r="C101" s="177"/>
      <c r="D101" s="125">
        <f>D34*$D$74/1000+D54*$D$75+D55*$D$76</f>
        <v>0</v>
      </c>
      <c r="E101" s="125">
        <f>D101*$B$82+(E$34-D$34)*$D$74/1000+(E$54-D$54)*$D$75+(E$55-D$55)*$D$76</f>
        <v>0</v>
      </c>
      <c r="F101" s="125">
        <f aca="true" t="shared" si="13" ref="F101:AH101">E101*$B$82+(F$34-E$34)*$D$74/1000+(F$54-E$54)*$D$75+(F$55-E$55)*$D$76</f>
        <v>0</v>
      </c>
      <c r="G101" s="125">
        <f t="shared" si="13"/>
        <v>0</v>
      </c>
      <c r="H101" s="125">
        <f t="shared" si="13"/>
        <v>0</v>
      </c>
      <c r="I101" s="125">
        <f t="shared" si="13"/>
        <v>0</v>
      </c>
      <c r="J101" s="125">
        <f t="shared" si="13"/>
        <v>0</v>
      </c>
      <c r="K101" s="125">
        <f t="shared" si="13"/>
        <v>0</v>
      </c>
      <c r="L101" s="125">
        <f t="shared" si="13"/>
        <v>0</v>
      </c>
      <c r="M101" s="125">
        <f t="shared" si="13"/>
        <v>0</v>
      </c>
      <c r="N101" s="125">
        <f t="shared" si="13"/>
        <v>0</v>
      </c>
      <c r="O101" s="125">
        <f t="shared" si="13"/>
        <v>0</v>
      </c>
      <c r="P101" s="125">
        <f t="shared" si="13"/>
        <v>0</v>
      </c>
      <c r="Q101" s="125">
        <f t="shared" si="13"/>
        <v>0</v>
      </c>
      <c r="R101" s="125">
        <f t="shared" si="13"/>
        <v>0</v>
      </c>
      <c r="S101" s="125">
        <f t="shared" si="13"/>
        <v>0</v>
      </c>
      <c r="T101" s="125">
        <f t="shared" si="13"/>
        <v>0</v>
      </c>
      <c r="U101" s="125">
        <f t="shared" si="13"/>
        <v>0</v>
      </c>
      <c r="V101" s="125">
        <f t="shared" si="13"/>
        <v>0</v>
      </c>
      <c r="W101" s="125">
        <f t="shared" si="13"/>
        <v>0</v>
      </c>
      <c r="X101" s="125">
        <f t="shared" si="13"/>
        <v>0</v>
      </c>
      <c r="Y101" s="125">
        <f t="shared" si="13"/>
        <v>0</v>
      </c>
      <c r="Z101" s="125">
        <f t="shared" si="13"/>
        <v>0</v>
      </c>
      <c r="AA101" s="125">
        <f t="shared" si="13"/>
        <v>0</v>
      </c>
      <c r="AB101" s="125">
        <f t="shared" si="13"/>
        <v>0</v>
      </c>
      <c r="AC101" s="125">
        <f t="shared" si="13"/>
        <v>0</v>
      </c>
      <c r="AD101" s="125">
        <f t="shared" si="13"/>
        <v>0</v>
      </c>
      <c r="AE101" s="125">
        <f t="shared" si="13"/>
        <v>0</v>
      </c>
      <c r="AF101" s="125">
        <f t="shared" si="13"/>
        <v>0</v>
      </c>
      <c r="AG101" s="125">
        <f t="shared" si="13"/>
        <v>0</v>
      </c>
      <c r="AH101" s="125">
        <f t="shared" si="13"/>
        <v>0</v>
      </c>
      <c r="AI101" s="9"/>
      <c r="AJ101" s="1"/>
    </row>
    <row r="102" spans="1:36" ht="12.75">
      <c r="A102" s="177" t="s">
        <v>152</v>
      </c>
      <c r="B102" s="177"/>
      <c r="C102" s="177"/>
      <c r="D102" s="124">
        <f>($J$74*D$41+$J$75*D$42)*$B$82+($J$76*D$41+$J$77*D$42)*$M$74+$M$75*$M$76*$M$74*D$44</f>
        <v>0</v>
      </c>
      <c r="E102" s="124">
        <f>($J$74*E$41+$J$75*E$42)*$B$82^COUNT($E$99:E99)+($J$76*E$41+$J$77*E$42)*$M$74+$M$75*$M$76*$M$74*E$44</f>
        <v>0</v>
      </c>
      <c r="F102" s="124">
        <f>($J$74*F$41+$J$75*F$42)*$B$82^COUNT($E$99:F99)+($J$76*F$41+$J$77*F$42)*$M$74+$M$75*$M$76*$M$74*F$44</f>
        <v>0</v>
      </c>
      <c r="G102" s="124">
        <f>($J$74*G$41+$J$75*G$42)*$B$82^COUNT($E$99:G99)+($J$76*G$41+$J$77*G$42)*$M$74+$M$75*$M$76*$M$74*G$44</f>
        <v>0</v>
      </c>
      <c r="H102" s="124">
        <f>($J$74*H$41+$J$75*H$42)*$B$82^COUNT($E$99:H99)+($J$76*H$41+$J$77*H$42)*$M$74+$M$75*$M$76*$M$74*H$44</f>
        <v>0</v>
      </c>
      <c r="I102" s="124">
        <f>($J$74*I$41+$J$75*I$42)*$B$82^COUNT($E$99:I99)+($J$76*I$41+$J$77*I$42)*$M$74+$M$75*$M$76*$M$74*I$44</f>
        <v>0</v>
      </c>
      <c r="J102" s="124">
        <f>($J$74*J$41+$J$75*J$42)*$B$82^COUNT($E$99:J99)+($J$76*J$41+$J$77*J$42)*$M$74+$M$75*$M$76*$M$74*J$44</f>
        <v>0</v>
      </c>
      <c r="K102" s="124">
        <f>($J$74*K$41+$J$75*K$42)*$B$82^COUNT($E$99:K99)+($J$76*K$41+$J$77*K$42)*$M$74+$M$75*$M$76*$M$74*K$44</f>
        <v>0</v>
      </c>
      <c r="L102" s="124">
        <f>($J$74*L$41+$J$75*L$42)*$B$82^COUNT($E$99:L99)+($J$76*L$41+$J$77*L$42)*$M$74+$M$75*$M$76*$M$74*L$44</f>
        <v>0</v>
      </c>
      <c r="M102" s="124">
        <f>($J$74*M$41+$J$75*M$42)*$B$82^COUNT($E$99:M99)+($J$76*M$41+$J$77*M$42)*$M$74+$M$75*$M$76*$M$74*M$44</f>
        <v>0</v>
      </c>
      <c r="N102" s="124">
        <f>($J$74*N$41+$J$75*N$42)*$B$82^COUNT($E$99:N99)+($J$76*N$41+$J$77*N$42)*$M$74+$M$75*$M$76*$M$74*N$44</f>
        <v>0</v>
      </c>
      <c r="O102" s="124">
        <f>($J$74*O$41+$J$75*O$42)*$B$82^COUNT($E$99:O99)+($J$76*O$41+$J$77*O$42)*$M$74+$M$75*$M$76*$M$74*O$44</f>
        <v>0</v>
      </c>
      <c r="P102" s="124">
        <f>($J$74*P$41+$J$75*P$42)*$B$82^COUNT($E$99:P99)+($J$76*P$41+$J$77*P$42)*$M$74+$M$75*$M$76*$M$74*P$44</f>
        <v>0</v>
      </c>
      <c r="Q102" s="124">
        <f>($J$74*Q$41+$J$75*Q$42)*$B$82^COUNT($E$99:Q99)+($J$76*Q$41+$J$77*Q$42)*$M$74+$M$75*$M$76*$M$74*Q$44</f>
        <v>0</v>
      </c>
      <c r="R102" s="124">
        <f>($J$74*R$41+$J$75*R$42)*$B$82^COUNT($E$99:R99)+($J$76*R$41+$J$77*R$42)*$M$74+$M$75*$M$76*$M$74*R$44</f>
        <v>0</v>
      </c>
      <c r="S102" s="124">
        <f>($J$74*S$41+$J$75*S$42)*$B$82^COUNT($E$99:S99)+($J$76*S$41+$J$77*S$42)*$M$74+$M$75*$M$76*$M$74*S$44</f>
        <v>0</v>
      </c>
      <c r="T102" s="124">
        <f>($J$74*T$41+$J$75*T$42)*$B$82^COUNT($E$99:T99)+($J$76*T$41+$J$77*T$42)*$M$74+$M$75*$M$76*$M$74*T$44</f>
        <v>0</v>
      </c>
      <c r="U102" s="124">
        <f>($J$74*U$41+$J$75*U$42)*$B$82^COUNT($E$99:U99)+($J$76*U$41+$J$77*U$42)*$M$74+$M$75*$M$76*$M$74*U$44</f>
        <v>0</v>
      </c>
      <c r="V102" s="124">
        <f>($J$74*V$41+$J$75*V$42)*$B$82^COUNT($E$99:V99)+($J$76*V$41+$J$77*V$42)*$M$74+$M$75*$M$76*$M$74*V$44</f>
        <v>0</v>
      </c>
      <c r="W102" s="124">
        <f>($J$74*W$41+$J$75*W$42)*$B$82^COUNT($E$99:W99)+($J$76*W$41+$J$77*W$42)*$M$74+$M$75*$M$76*$M$74*W$44</f>
        <v>0</v>
      </c>
      <c r="X102" s="124">
        <f>($J$74*X$41+$J$75*X$42)*$B$82^COUNT($E$99:X99)+($J$76*X$41+$J$77*X$42)*$M$74+$M$75*$M$76*$M$74*X$44</f>
        <v>0</v>
      </c>
      <c r="Y102" s="124">
        <f>($J$74*Y$41+$J$75*Y$42)*$B$82^COUNT($E$99:Y99)+($J$76*Y$41+$J$77*Y$42)*$M$74+$M$75*$M$76*$M$74*Y$44</f>
        <v>0</v>
      </c>
      <c r="Z102" s="124">
        <f>($J$74*Z$41+$J$75*Z$42)*$B$82^COUNT($E$99:Z99)+($J$76*Z$41+$J$77*Z$42)*$M$74+$M$75*$M$76*$M$74*Z$44</f>
        <v>0</v>
      </c>
      <c r="AA102" s="124">
        <f>($J$74*AA$41+$J$75*AA$42)*$B$82^COUNT($E$99:AA99)+($J$76*AA$41+$J$77*AA$42)*$M$74+$M$75*$M$76*$M$74*AA$44</f>
        <v>0</v>
      </c>
      <c r="AB102" s="124">
        <f>($J$74*AB$41+$J$75*AB$42)*$B$82^COUNT($E$99:AB99)+($J$76*AB$41+$J$77*AB$42)*$M$74+$M$75*$M$76*$M$74*AB$44</f>
        <v>0</v>
      </c>
      <c r="AC102" s="124">
        <f>($J$74*AC$41+$J$75*AC$42)*$B$82^COUNT($E$99:AC99)+($J$76*AC$41+$J$77*AC$42)*$M$74+$M$75*$M$76*$M$74*AC$44</f>
        <v>0</v>
      </c>
      <c r="AD102" s="124">
        <f>($J$74*AD$41+$J$75*AD$42)*$B$82^COUNT($E$99:AD99)+($J$76*AD$41+$J$77*AD$42)*$M$74+$M$75*$M$76*$M$74*AD$44</f>
        <v>0</v>
      </c>
      <c r="AE102" s="124">
        <f>($J$74*AE$41+$J$75*AE$42)*$B$82^COUNT($E$99:AE99)+($J$76*AE$41+$J$77*AE$42)*$M$74+$M$75*$M$76*$M$74*AE$44</f>
        <v>0</v>
      </c>
      <c r="AF102" s="124">
        <f>($J$74*AF$41+$J$75*AF$42)*$B$82^COUNT($E$99:AF99)+($J$76*AF$41+$J$77*AF$42)*$M$74+$M$75*$M$76*$M$74*AF$44</f>
        <v>0</v>
      </c>
      <c r="AG102" s="124">
        <f>($J$74*AG$41+$J$75*AG$42)*$B$82^COUNT($E$99:AG99)+($J$76*AG$41+$J$77*AG$42)*$M$74+$M$75*$M$76*$M$74*AG$44</f>
        <v>0</v>
      </c>
      <c r="AH102" s="124">
        <f>($J$74*AH$41+$J$75*AH$42)*$B$82^COUNT($E$99:AH99)+($J$76*AH$41+$J$77*AH$42)*$M$74+$M$75*$M$76*$M$74*AH$44</f>
        <v>0</v>
      </c>
      <c r="AI102" s="9"/>
      <c r="AJ102" s="1"/>
    </row>
    <row r="103" spans="1:36" ht="5.25" customHeight="1">
      <c r="A103" s="177"/>
      <c r="B103" s="177"/>
      <c r="C103" s="177"/>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1"/>
    </row>
    <row r="104" spans="1:36" ht="12.75">
      <c r="A104" s="177" t="s">
        <v>153</v>
      </c>
      <c r="B104" s="177"/>
      <c r="C104" s="177"/>
      <c r="D104" s="6">
        <f>D101+D102</f>
        <v>0</v>
      </c>
      <c r="E104" s="6">
        <f>E101+E102</f>
        <v>0</v>
      </c>
      <c r="F104" s="6">
        <f aca="true" t="shared" si="14" ref="F104:AH104">F101+F102</f>
        <v>0</v>
      </c>
      <c r="G104" s="6">
        <f t="shared" si="14"/>
        <v>0</v>
      </c>
      <c r="H104" s="6">
        <f t="shared" si="14"/>
        <v>0</v>
      </c>
      <c r="I104" s="6">
        <f t="shared" si="14"/>
        <v>0</v>
      </c>
      <c r="J104" s="6">
        <f t="shared" si="14"/>
        <v>0</v>
      </c>
      <c r="K104" s="6">
        <f t="shared" si="14"/>
        <v>0</v>
      </c>
      <c r="L104" s="6">
        <f t="shared" si="14"/>
        <v>0</v>
      </c>
      <c r="M104" s="6">
        <f t="shared" si="14"/>
        <v>0</v>
      </c>
      <c r="N104" s="6">
        <f t="shared" si="14"/>
        <v>0</v>
      </c>
      <c r="O104" s="6">
        <f t="shared" si="14"/>
        <v>0</v>
      </c>
      <c r="P104" s="6">
        <f t="shared" si="14"/>
        <v>0</v>
      </c>
      <c r="Q104" s="6">
        <f t="shared" si="14"/>
        <v>0</v>
      </c>
      <c r="R104" s="6">
        <f t="shared" si="14"/>
        <v>0</v>
      </c>
      <c r="S104" s="6">
        <f t="shared" si="14"/>
        <v>0</v>
      </c>
      <c r="T104" s="6">
        <f t="shared" si="14"/>
        <v>0</v>
      </c>
      <c r="U104" s="6">
        <f t="shared" si="14"/>
        <v>0</v>
      </c>
      <c r="V104" s="6">
        <f t="shared" si="14"/>
        <v>0</v>
      </c>
      <c r="W104" s="6">
        <f t="shared" si="14"/>
        <v>0</v>
      </c>
      <c r="X104" s="6">
        <f t="shared" si="14"/>
        <v>0</v>
      </c>
      <c r="Y104" s="6">
        <f t="shared" si="14"/>
        <v>0</v>
      </c>
      <c r="Z104" s="6">
        <f t="shared" si="14"/>
        <v>0</v>
      </c>
      <c r="AA104" s="6">
        <f t="shared" si="14"/>
        <v>0</v>
      </c>
      <c r="AB104" s="6">
        <f t="shared" si="14"/>
        <v>0</v>
      </c>
      <c r="AC104" s="6">
        <f t="shared" si="14"/>
        <v>0</v>
      </c>
      <c r="AD104" s="6">
        <f t="shared" si="14"/>
        <v>0</v>
      </c>
      <c r="AE104" s="6">
        <f t="shared" si="14"/>
        <v>0</v>
      </c>
      <c r="AF104" s="6">
        <f t="shared" si="14"/>
        <v>0</v>
      </c>
      <c r="AG104" s="6">
        <f t="shared" si="14"/>
        <v>0</v>
      </c>
      <c r="AH104" s="6">
        <f t="shared" si="14"/>
        <v>0</v>
      </c>
      <c r="AI104" s="9"/>
      <c r="AJ104" s="1"/>
    </row>
    <row r="105" spans="1:36" ht="12.75">
      <c r="A105" s="177"/>
      <c r="B105" s="177"/>
      <c r="C105" s="177"/>
      <c r="D105" s="9"/>
      <c r="E105" s="1"/>
      <c r="F105" s="15"/>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row>
    <row r="106" spans="1:36" ht="12.75">
      <c r="A106" s="177" t="s">
        <v>164</v>
      </c>
      <c r="B106" s="177"/>
      <c r="C106" s="177"/>
      <c r="D106" s="128"/>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0"/>
      <c r="AC106" s="120"/>
      <c r="AD106" s="120"/>
      <c r="AE106" s="120"/>
      <c r="AF106" s="120"/>
      <c r="AG106" s="120"/>
      <c r="AH106" s="120"/>
      <c r="AI106" s="15"/>
      <c r="AJ106" s="1"/>
    </row>
    <row r="107" spans="1:36" ht="12.75">
      <c r="A107" s="177" t="s">
        <v>156</v>
      </c>
      <c r="B107" s="177"/>
      <c r="C107" s="177"/>
      <c r="D107" s="123"/>
      <c r="E107" s="123"/>
      <c r="F107" s="123"/>
      <c r="G107" s="123"/>
      <c r="H107" s="123"/>
      <c r="I107" s="123"/>
      <c r="J107" s="123"/>
      <c r="K107" s="123"/>
      <c r="L107" s="123"/>
      <c r="M107" s="123"/>
      <c r="N107" s="123"/>
      <c r="O107" s="123"/>
      <c r="P107" s="123"/>
      <c r="Q107" s="123"/>
      <c r="R107" s="123"/>
      <c r="S107" s="123"/>
      <c r="T107" s="123"/>
      <c r="U107" s="123"/>
      <c r="V107" s="123"/>
      <c r="W107" s="123"/>
      <c r="X107" s="123"/>
      <c r="Y107" s="123"/>
      <c r="Z107" s="123"/>
      <c r="AA107" s="123"/>
      <c r="AB107" s="123"/>
      <c r="AC107" s="123"/>
      <c r="AD107" s="123"/>
      <c r="AE107" s="123"/>
      <c r="AF107" s="123"/>
      <c r="AG107" s="123"/>
      <c r="AH107" s="123"/>
      <c r="AI107" s="15"/>
      <c r="AJ107" s="1"/>
    </row>
    <row r="108" spans="1:36" ht="12.75" hidden="1">
      <c r="A108" s="89"/>
      <c r="B108" s="199" t="s">
        <v>89</v>
      </c>
      <c r="C108" s="200"/>
      <c r="D108" s="17"/>
      <c r="E108" s="18">
        <f aca="true" t="shared" si="15" ref="E108:O108">IF($D$98/$L$82*E$88&lt;=$D$98,$D$98/$L$82,0)</f>
        <v>0</v>
      </c>
      <c r="F108" s="18">
        <f t="shared" si="15"/>
        <v>0</v>
      </c>
      <c r="G108" s="18">
        <f t="shared" si="15"/>
        <v>0</v>
      </c>
      <c r="H108" s="18">
        <f t="shared" si="15"/>
        <v>0</v>
      </c>
      <c r="I108" s="18">
        <f t="shared" si="15"/>
        <v>0</v>
      </c>
      <c r="J108" s="18">
        <f t="shared" si="15"/>
        <v>0</v>
      </c>
      <c r="K108" s="18">
        <f t="shared" si="15"/>
        <v>0</v>
      </c>
      <c r="L108" s="18">
        <f t="shared" si="15"/>
        <v>0</v>
      </c>
      <c r="M108" s="18">
        <f t="shared" si="15"/>
        <v>0</v>
      </c>
      <c r="N108" s="18">
        <f t="shared" si="15"/>
        <v>0</v>
      </c>
      <c r="O108" s="18">
        <f t="shared" si="15"/>
        <v>0</v>
      </c>
      <c r="P108" s="18">
        <f aca="true" t="shared" si="16" ref="P108:AH108">IF($D$98/$L$82*P$88&lt;=$D$98,$D$98/$L$82,0)</f>
        <v>0</v>
      </c>
      <c r="Q108" s="18">
        <f t="shared" si="16"/>
        <v>0</v>
      </c>
      <c r="R108" s="18">
        <f t="shared" si="16"/>
        <v>0</v>
      </c>
      <c r="S108" s="18">
        <f t="shared" si="16"/>
        <v>0</v>
      </c>
      <c r="T108" s="18">
        <f t="shared" si="16"/>
        <v>0</v>
      </c>
      <c r="U108" s="18">
        <f t="shared" si="16"/>
        <v>0</v>
      </c>
      <c r="V108" s="18">
        <f t="shared" si="16"/>
        <v>0</v>
      </c>
      <c r="W108" s="18">
        <f t="shared" si="16"/>
        <v>0</v>
      </c>
      <c r="X108" s="18">
        <f t="shared" si="16"/>
        <v>0</v>
      </c>
      <c r="Y108" s="18">
        <f t="shared" si="16"/>
        <v>0</v>
      </c>
      <c r="Z108" s="18">
        <f t="shared" si="16"/>
        <v>0</v>
      </c>
      <c r="AA108" s="18">
        <f t="shared" si="16"/>
        <v>0</v>
      </c>
      <c r="AB108" s="18">
        <f t="shared" si="16"/>
        <v>0</v>
      </c>
      <c r="AC108" s="18">
        <f t="shared" si="16"/>
        <v>0</v>
      </c>
      <c r="AD108" s="18">
        <f t="shared" si="16"/>
        <v>0</v>
      </c>
      <c r="AE108" s="18">
        <f t="shared" si="16"/>
        <v>0</v>
      </c>
      <c r="AF108" s="18">
        <f t="shared" si="16"/>
        <v>0</v>
      </c>
      <c r="AG108" s="18">
        <f t="shared" si="16"/>
        <v>0</v>
      </c>
      <c r="AH108" s="18">
        <f t="shared" si="16"/>
        <v>0</v>
      </c>
      <c r="AI108" s="15"/>
      <c r="AJ108" s="16">
        <f>SUM(D108:AH108)</f>
        <v>0</v>
      </c>
    </row>
    <row r="109" spans="1:36" ht="12.75" hidden="1">
      <c r="A109" s="89"/>
      <c r="B109" s="201"/>
      <c r="C109" s="202"/>
      <c r="D109" s="21"/>
      <c r="E109" s="21"/>
      <c r="F109" s="18">
        <f>IF($E$98/$L$82*(F$88-$E88)&lt;=$E$98,$E$98/$L$82,0)</f>
        <v>0</v>
      </c>
      <c r="G109" s="18">
        <f aca="true" t="shared" si="17" ref="G109:AH109">IF($E$98/$L$82*(G$88-$E88)&lt;=$E$98,$E$98/$L$82,0)</f>
        <v>0</v>
      </c>
      <c r="H109" s="18">
        <f t="shared" si="17"/>
        <v>0</v>
      </c>
      <c r="I109" s="18">
        <f t="shared" si="17"/>
        <v>0</v>
      </c>
      <c r="J109" s="18">
        <f t="shared" si="17"/>
        <v>0</v>
      </c>
      <c r="K109" s="18">
        <f t="shared" si="17"/>
        <v>0</v>
      </c>
      <c r="L109" s="18">
        <f t="shared" si="17"/>
        <v>0</v>
      </c>
      <c r="M109" s="18">
        <f t="shared" si="17"/>
        <v>0</v>
      </c>
      <c r="N109" s="18">
        <f t="shared" si="17"/>
        <v>0</v>
      </c>
      <c r="O109" s="18">
        <f t="shared" si="17"/>
        <v>0</v>
      </c>
      <c r="P109" s="18">
        <f t="shared" si="17"/>
        <v>0</v>
      </c>
      <c r="Q109" s="18">
        <f t="shared" si="17"/>
        <v>0</v>
      </c>
      <c r="R109" s="18">
        <f t="shared" si="17"/>
        <v>0</v>
      </c>
      <c r="S109" s="18">
        <f t="shared" si="17"/>
        <v>0</v>
      </c>
      <c r="T109" s="18">
        <f t="shared" si="17"/>
        <v>0</v>
      </c>
      <c r="U109" s="18">
        <f t="shared" si="17"/>
        <v>0</v>
      </c>
      <c r="V109" s="18">
        <f t="shared" si="17"/>
        <v>0</v>
      </c>
      <c r="W109" s="18">
        <f t="shared" si="17"/>
        <v>0</v>
      </c>
      <c r="X109" s="18">
        <f t="shared" si="17"/>
        <v>0</v>
      </c>
      <c r="Y109" s="18">
        <f t="shared" si="17"/>
        <v>0</v>
      </c>
      <c r="Z109" s="18">
        <f t="shared" si="17"/>
        <v>0</v>
      </c>
      <c r="AA109" s="18">
        <f t="shared" si="17"/>
        <v>0</v>
      </c>
      <c r="AB109" s="18">
        <f t="shared" si="17"/>
        <v>0</v>
      </c>
      <c r="AC109" s="18">
        <f t="shared" si="17"/>
        <v>0</v>
      </c>
      <c r="AD109" s="18">
        <f t="shared" si="17"/>
        <v>0</v>
      </c>
      <c r="AE109" s="18">
        <f t="shared" si="17"/>
        <v>0</v>
      </c>
      <c r="AF109" s="18">
        <f t="shared" si="17"/>
        <v>0</v>
      </c>
      <c r="AG109" s="18">
        <f t="shared" si="17"/>
        <v>0</v>
      </c>
      <c r="AH109" s="18">
        <f t="shared" si="17"/>
        <v>0</v>
      </c>
      <c r="AI109" s="15"/>
      <c r="AJ109" s="16">
        <f aca="true" t="shared" si="18" ref="AJ109:AJ137">SUM(D109:AH109)</f>
        <v>0</v>
      </c>
    </row>
    <row r="110" spans="1:36" ht="12.75" hidden="1">
      <c r="A110" s="89"/>
      <c r="B110" s="201"/>
      <c r="C110" s="202"/>
      <c r="D110" s="21"/>
      <c r="E110" s="21"/>
      <c r="F110" s="21"/>
      <c r="G110" s="18">
        <f aca="true" t="shared" si="19" ref="G110:AH110">IF($F$98/$L$82*(G$88-$F$88)&lt;=$F$98,$F$98/$L$82,0)</f>
        <v>0</v>
      </c>
      <c r="H110" s="18">
        <f t="shared" si="19"/>
        <v>0</v>
      </c>
      <c r="I110" s="18">
        <f t="shared" si="19"/>
        <v>0</v>
      </c>
      <c r="J110" s="18">
        <f t="shared" si="19"/>
        <v>0</v>
      </c>
      <c r="K110" s="18">
        <f t="shared" si="19"/>
        <v>0</v>
      </c>
      <c r="L110" s="18">
        <f t="shared" si="19"/>
        <v>0</v>
      </c>
      <c r="M110" s="18">
        <f t="shared" si="19"/>
        <v>0</v>
      </c>
      <c r="N110" s="18">
        <f t="shared" si="19"/>
        <v>0</v>
      </c>
      <c r="O110" s="18">
        <f t="shared" si="19"/>
        <v>0</v>
      </c>
      <c r="P110" s="18">
        <f t="shared" si="19"/>
        <v>0</v>
      </c>
      <c r="Q110" s="18">
        <f t="shared" si="19"/>
        <v>0</v>
      </c>
      <c r="R110" s="18">
        <f t="shared" si="19"/>
        <v>0</v>
      </c>
      <c r="S110" s="18">
        <f t="shared" si="19"/>
        <v>0</v>
      </c>
      <c r="T110" s="18">
        <f t="shared" si="19"/>
        <v>0</v>
      </c>
      <c r="U110" s="18">
        <f t="shared" si="19"/>
        <v>0</v>
      </c>
      <c r="V110" s="18">
        <f t="shared" si="19"/>
        <v>0</v>
      </c>
      <c r="W110" s="18">
        <f t="shared" si="19"/>
        <v>0</v>
      </c>
      <c r="X110" s="18">
        <f t="shared" si="19"/>
        <v>0</v>
      </c>
      <c r="Y110" s="18">
        <f t="shared" si="19"/>
        <v>0</v>
      </c>
      <c r="Z110" s="18">
        <f t="shared" si="19"/>
        <v>0</v>
      </c>
      <c r="AA110" s="18">
        <f t="shared" si="19"/>
        <v>0</v>
      </c>
      <c r="AB110" s="18">
        <f t="shared" si="19"/>
        <v>0</v>
      </c>
      <c r="AC110" s="18">
        <f t="shared" si="19"/>
        <v>0</v>
      </c>
      <c r="AD110" s="18">
        <f t="shared" si="19"/>
        <v>0</v>
      </c>
      <c r="AE110" s="18">
        <f t="shared" si="19"/>
        <v>0</v>
      </c>
      <c r="AF110" s="18">
        <f t="shared" si="19"/>
        <v>0</v>
      </c>
      <c r="AG110" s="18">
        <f t="shared" si="19"/>
        <v>0</v>
      </c>
      <c r="AH110" s="18">
        <f t="shared" si="19"/>
        <v>0</v>
      </c>
      <c r="AI110" s="15"/>
      <c r="AJ110" s="16">
        <f t="shared" si="18"/>
        <v>0</v>
      </c>
    </row>
    <row r="111" spans="1:36" ht="12.75" hidden="1">
      <c r="A111" s="89"/>
      <c r="B111" s="201"/>
      <c r="C111" s="202"/>
      <c r="D111" s="21"/>
      <c r="E111" s="21"/>
      <c r="F111" s="21"/>
      <c r="G111" s="21"/>
      <c r="H111" s="18">
        <f aca="true" t="shared" si="20" ref="H111:AH111">IF($G$98/$L$82*(H$88-$G$88)&lt;=$G$98,$G$98/$L$82,0)</f>
        <v>0</v>
      </c>
      <c r="I111" s="18">
        <f t="shared" si="20"/>
        <v>0</v>
      </c>
      <c r="J111" s="18">
        <f t="shared" si="20"/>
        <v>0</v>
      </c>
      <c r="K111" s="18">
        <f t="shared" si="20"/>
        <v>0</v>
      </c>
      <c r="L111" s="18">
        <f t="shared" si="20"/>
        <v>0</v>
      </c>
      <c r="M111" s="18">
        <f t="shared" si="20"/>
        <v>0</v>
      </c>
      <c r="N111" s="18">
        <f t="shared" si="20"/>
        <v>0</v>
      </c>
      <c r="O111" s="18">
        <f t="shared" si="20"/>
        <v>0</v>
      </c>
      <c r="P111" s="18">
        <f t="shared" si="20"/>
        <v>0</v>
      </c>
      <c r="Q111" s="18">
        <f t="shared" si="20"/>
        <v>0</v>
      </c>
      <c r="R111" s="18">
        <f t="shared" si="20"/>
        <v>0</v>
      </c>
      <c r="S111" s="18">
        <f t="shared" si="20"/>
        <v>0</v>
      </c>
      <c r="T111" s="18">
        <f t="shared" si="20"/>
        <v>0</v>
      </c>
      <c r="U111" s="18">
        <f t="shared" si="20"/>
        <v>0</v>
      </c>
      <c r="V111" s="18">
        <f t="shared" si="20"/>
        <v>0</v>
      </c>
      <c r="W111" s="18">
        <f t="shared" si="20"/>
        <v>0</v>
      </c>
      <c r="X111" s="18">
        <f t="shared" si="20"/>
        <v>0</v>
      </c>
      <c r="Y111" s="18">
        <f t="shared" si="20"/>
        <v>0</v>
      </c>
      <c r="Z111" s="18">
        <f t="shared" si="20"/>
        <v>0</v>
      </c>
      <c r="AA111" s="18">
        <f t="shared" si="20"/>
        <v>0</v>
      </c>
      <c r="AB111" s="18">
        <f t="shared" si="20"/>
        <v>0</v>
      </c>
      <c r="AC111" s="18">
        <f t="shared" si="20"/>
        <v>0</v>
      </c>
      <c r="AD111" s="18">
        <f t="shared" si="20"/>
        <v>0</v>
      </c>
      <c r="AE111" s="18">
        <f t="shared" si="20"/>
        <v>0</v>
      </c>
      <c r="AF111" s="18">
        <f t="shared" si="20"/>
        <v>0</v>
      </c>
      <c r="AG111" s="18">
        <f t="shared" si="20"/>
        <v>0</v>
      </c>
      <c r="AH111" s="18">
        <f t="shared" si="20"/>
        <v>0</v>
      </c>
      <c r="AI111" s="15"/>
      <c r="AJ111" s="16">
        <f t="shared" si="18"/>
        <v>0</v>
      </c>
    </row>
    <row r="112" spans="1:36" ht="12.75" hidden="1">
      <c r="A112" s="89"/>
      <c r="B112" s="201"/>
      <c r="C112" s="202"/>
      <c r="D112" s="21"/>
      <c r="E112" s="21"/>
      <c r="F112" s="21"/>
      <c r="G112" s="21"/>
      <c r="H112" s="21"/>
      <c r="I112" s="18">
        <f aca="true" t="shared" si="21" ref="I112:AH112">IF($H$98/$L$82*(I$88-$H$88)&lt;=$H$98,$H$98/$L$82,0)</f>
        <v>0</v>
      </c>
      <c r="J112" s="18">
        <f t="shared" si="21"/>
        <v>0</v>
      </c>
      <c r="K112" s="18">
        <f t="shared" si="21"/>
        <v>0</v>
      </c>
      <c r="L112" s="18">
        <f t="shared" si="21"/>
        <v>0</v>
      </c>
      <c r="M112" s="18">
        <f t="shared" si="21"/>
        <v>0</v>
      </c>
      <c r="N112" s="18">
        <f t="shared" si="21"/>
        <v>0</v>
      </c>
      <c r="O112" s="18">
        <f t="shared" si="21"/>
        <v>0</v>
      </c>
      <c r="P112" s="18">
        <f t="shared" si="21"/>
        <v>0</v>
      </c>
      <c r="Q112" s="18">
        <f t="shared" si="21"/>
        <v>0</v>
      </c>
      <c r="R112" s="18">
        <f t="shared" si="21"/>
        <v>0</v>
      </c>
      <c r="S112" s="18">
        <f t="shared" si="21"/>
        <v>0</v>
      </c>
      <c r="T112" s="18">
        <f t="shared" si="21"/>
        <v>0</v>
      </c>
      <c r="U112" s="18">
        <f t="shared" si="21"/>
        <v>0</v>
      </c>
      <c r="V112" s="18">
        <f t="shared" si="21"/>
        <v>0</v>
      </c>
      <c r="W112" s="18">
        <f t="shared" si="21"/>
        <v>0</v>
      </c>
      <c r="X112" s="18">
        <f t="shared" si="21"/>
        <v>0</v>
      </c>
      <c r="Y112" s="18">
        <f t="shared" si="21"/>
        <v>0</v>
      </c>
      <c r="Z112" s="18">
        <f t="shared" si="21"/>
        <v>0</v>
      </c>
      <c r="AA112" s="18">
        <f t="shared" si="21"/>
        <v>0</v>
      </c>
      <c r="AB112" s="18">
        <f t="shared" si="21"/>
        <v>0</v>
      </c>
      <c r="AC112" s="18">
        <f t="shared" si="21"/>
        <v>0</v>
      </c>
      <c r="AD112" s="18">
        <f t="shared" si="21"/>
        <v>0</v>
      </c>
      <c r="AE112" s="18">
        <f t="shared" si="21"/>
        <v>0</v>
      </c>
      <c r="AF112" s="18">
        <f t="shared" si="21"/>
        <v>0</v>
      </c>
      <c r="AG112" s="18">
        <f t="shared" si="21"/>
        <v>0</v>
      </c>
      <c r="AH112" s="18">
        <f t="shared" si="21"/>
        <v>0</v>
      </c>
      <c r="AI112" s="15"/>
      <c r="AJ112" s="16">
        <f t="shared" si="18"/>
        <v>0</v>
      </c>
    </row>
    <row r="113" spans="1:36" ht="12.75" hidden="1">
      <c r="A113" s="89"/>
      <c r="B113" s="201"/>
      <c r="C113" s="202"/>
      <c r="D113" s="21"/>
      <c r="E113" s="21"/>
      <c r="F113" s="21"/>
      <c r="G113" s="21"/>
      <c r="H113" s="21"/>
      <c r="I113" s="21"/>
      <c r="J113" s="18">
        <f aca="true" t="shared" si="22" ref="J113:AH113">IF($I$98/$L$82*(J$88-$I$88)&lt;=$I$98,$I$98/$L$82,0)</f>
        <v>0</v>
      </c>
      <c r="K113" s="18">
        <f t="shared" si="22"/>
        <v>0</v>
      </c>
      <c r="L113" s="18">
        <f t="shared" si="22"/>
        <v>0</v>
      </c>
      <c r="M113" s="18">
        <f t="shared" si="22"/>
        <v>0</v>
      </c>
      <c r="N113" s="18">
        <f t="shared" si="22"/>
        <v>0</v>
      </c>
      <c r="O113" s="18">
        <f t="shared" si="22"/>
        <v>0</v>
      </c>
      <c r="P113" s="18">
        <f t="shared" si="22"/>
        <v>0</v>
      </c>
      <c r="Q113" s="18">
        <f t="shared" si="22"/>
        <v>0</v>
      </c>
      <c r="R113" s="18">
        <f t="shared" si="22"/>
        <v>0</v>
      </c>
      <c r="S113" s="18">
        <f t="shared" si="22"/>
        <v>0</v>
      </c>
      <c r="T113" s="18">
        <f t="shared" si="22"/>
        <v>0</v>
      </c>
      <c r="U113" s="18">
        <f t="shared" si="22"/>
        <v>0</v>
      </c>
      <c r="V113" s="18">
        <f t="shared" si="22"/>
        <v>0</v>
      </c>
      <c r="W113" s="18">
        <f t="shared" si="22"/>
        <v>0</v>
      </c>
      <c r="X113" s="18">
        <f t="shared" si="22"/>
        <v>0</v>
      </c>
      <c r="Y113" s="18">
        <f t="shared" si="22"/>
        <v>0</v>
      </c>
      <c r="Z113" s="18">
        <f t="shared" si="22"/>
        <v>0</v>
      </c>
      <c r="AA113" s="18">
        <f t="shared" si="22"/>
        <v>0</v>
      </c>
      <c r="AB113" s="18">
        <f t="shared" si="22"/>
        <v>0</v>
      </c>
      <c r="AC113" s="18">
        <f t="shared" si="22"/>
        <v>0</v>
      </c>
      <c r="AD113" s="18">
        <f t="shared" si="22"/>
        <v>0</v>
      </c>
      <c r="AE113" s="18">
        <f t="shared" si="22"/>
        <v>0</v>
      </c>
      <c r="AF113" s="18">
        <f t="shared" si="22"/>
        <v>0</v>
      </c>
      <c r="AG113" s="18">
        <f t="shared" si="22"/>
        <v>0</v>
      </c>
      <c r="AH113" s="18">
        <f t="shared" si="22"/>
        <v>0</v>
      </c>
      <c r="AI113" s="15"/>
      <c r="AJ113" s="16">
        <f t="shared" si="18"/>
        <v>0</v>
      </c>
    </row>
    <row r="114" spans="1:36" ht="12.75" hidden="1">
      <c r="A114" s="89"/>
      <c r="B114" s="201"/>
      <c r="C114" s="202"/>
      <c r="D114" s="21"/>
      <c r="E114" s="21"/>
      <c r="F114" s="21"/>
      <c r="G114" s="21"/>
      <c r="H114" s="21"/>
      <c r="I114" s="21"/>
      <c r="J114" s="21"/>
      <c r="K114" s="18">
        <f aca="true" t="shared" si="23" ref="K114:AH114">IF($J$98/$L$82*(K$88-$J$88)&lt;=$J$98,$J$98/$L$82,0)</f>
        <v>0</v>
      </c>
      <c r="L114" s="18">
        <f t="shared" si="23"/>
        <v>0</v>
      </c>
      <c r="M114" s="18">
        <f t="shared" si="23"/>
        <v>0</v>
      </c>
      <c r="N114" s="18">
        <f t="shared" si="23"/>
        <v>0</v>
      </c>
      <c r="O114" s="18">
        <f t="shared" si="23"/>
        <v>0</v>
      </c>
      <c r="P114" s="18">
        <f t="shared" si="23"/>
        <v>0</v>
      </c>
      <c r="Q114" s="18">
        <f t="shared" si="23"/>
        <v>0</v>
      </c>
      <c r="R114" s="18">
        <f t="shared" si="23"/>
        <v>0</v>
      </c>
      <c r="S114" s="18">
        <f t="shared" si="23"/>
        <v>0</v>
      </c>
      <c r="T114" s="18">
        <f t="shared" si="23"/>
        <v>0</v>
      </c>
      <c r="U114" s="18">
        <f t="shared" si="23"/>
        <v>0</v>
      </c>
      <c r="V114" s="18">
        <f t="shared" si="23"/>
        <v>0</v>
      </c>
      <c r="W114" s="18">
        <f t="shared" si="23"/>
        <v>0</v>
      </c>
      <c r="X114" s="18">
        <f t="shared" si="23"/>
        <v>0</v>
      </c>
      <c r="Y114" s="18">
        <f t="shared" si="23"/>
        <v>0</v>
      </c>
      <c r="Z114" s="18">
        <f t="shared" si="23"/>
        <v>0</v>
      </c>
      <c r="AA114" s="18">
        <f t="shared" si="23"/>
        <v>0</v>
      </c>
      <c r="AB114" s="18">
        <f t="shared" si="23"/>
        <v>0</v>
      </c>
      <c r="AC114" s="18">
        <f t="shared" si="23"/>
        <v>0</v>
      </c>
      <c r="AD114" s="18">
        <f t="shared" si="23"/>
        <v>0</v>
      </c>
      <c r="AE114" s="18">
        <f t="shared" si="23"/>
        <v>0</v>
      </c>
      <c r="AF114" s="18">
        <f t="shared" si="23"/>
        <v>0</v>
      </c>
      <c r="AG114" s="18">
        <f t="shared" si="23"/>
        <v>0</v>
      </c>
      <c r="AH114" s="18">
        <f t="shared" si="23"/>
        <v>0</v>
      </c>
      <c r="AI114" s="15"/>
      <c r="AJ114" s="16">
        <f t="shared" si="18"/>
        <v>0</v>
      </c>
    </row>
    <row r="115" spans="1:36" ht="12.75" hidden="1">
      <c r="A115" s="89"/>
      <c r="B115" s="201"/>
      <c r="C115" s="202"/>
      <c r="D115" s="21"/>
      <c r="E115" s="21"/>
      <c r="F115" s="21"/>
      <c r="G115" s="21"/>
      <c r="H115" s="21"/>
      <c r="I115" s="21"/>
      <c r="J115" s="21"/>
      <c r="K115" s="21"/>
      <c r="L115" s="18">
        <f aca="true" t="shared" si="24" ref="L115:AH115">IF($K$98/$L$82*(L$88-$K$88)&lt;=$K$98,$K$98/$L$82,0)</f>
        <v>0</v>
      </c>
      <c r="M115" s="18">
        <f t="shared" si="24"/>
        <v>0</v>
      </c>
      <c r="N115" s="18">
        <f t="shared" si="24"/>
        <v>0</v>
      </c>
      <c r="O115" s="18">
        <f t="shared" si="24"/>
        <v>0</v>
      </c>
      <c r="P115" s="18">
        <f t="shared" si="24"/>
        <v>0</v>
      </c>
      <c r="Q115" s="18">
        <f t="shared" si="24"/>
        <v>0</v>
      </c>
      <c r="R115" s="18">
        <f t="shared" si="24"/>
        <v>0</v>
      </c>
      <c r="S115" s="18">
        <f t="shared" si="24"/>
        <v>0</v>
      </c>
      <c r="T115" s="18">
        <f t="shared" si="24"/>
        <v>0</v>
      </c>
      <c r="U115" s="18">
        <f t="shared" si="24"/>
        <v>0</v>
      </c>
      <c r="V115" s="18">
        <f t="shared" si="24"/>
        <v>0</v>
      </c>
      <c r="W115" s="18">
        <f t="shared" si="24"/>
        <v>0</v>
      </c>
      <c r="X115" s="18">
        <f t="shared" si="24"/>
        <v>0</v>
      </c>
      <c r="Y115" s="18">
        <f t="shared" si="24"/>
        <v>0</v>
      </c>
      <c r="Z115" s="18">
        <f t="shared" si="24"/>
        <v>0</v>
      </c>
      <c r="AA115" s="18">
        <f t="shared" si="24"/>
        <v>0</v>
      </c>
      <c r="AB115" s="18">
        <f t="shared" si="24"/>
        <v>0</v>
      </c>
      <c r="AC115" s="18">
        <f t="shared" si="24"/>
        <v>0</v>
      </c>
      <c r="AD115" s="18">
        <f t="shared" si="24"/>
        <v>0</v>
      </c>
      <c r="AE115" s="18">
        <f t="shared" si="24"/>
        <v>0</v>
      </c>
      <c r="AF115" s="18">
        <f t="shared" si="24"/>
        <v>0</v>
      </c>
      <c r="AG115" s="18">
        <f t="shared" si="24"/>
        <v>0</v>
      </c>
      <c r="AH115" s="18">
        <f t="shared" si="24"/>
        <v>0</v>
      </c>
      <c r="AI115" s="15"/>
      <c r="AJ115" s="16">
        <f t="shared" si="18"/>
        <v>0</v>
      </c>
    </row>
    <row r="116" spans="1:36" ht="12.75" hidden="1">
      <c r="A116" s="89"/>
      <c r="B116" s="201"/>
      <c r="C116" s="202"/>
      <c r="D116" s="21"/>
      <c r="E116" s="21"/>
      <c r="F116" s="21"/>
      <c r="G116" s="21"/>
      <c r="H116" s="21"/>
      <c r="I116" s="21"/>
      <c r="J116" s="21"/>
      <c r="K116" s="21"/>
      <c r="L116" s="21"/>
      <c r="M116" s="18">
        <f aca="true" t="shared" si="25" ref="M116:AH116">IF($L$98/$L$82*(M$88-$L$88)&lt;=$L$98,$L$98/$L$82,0)</f>
        <v>0</v>
      </c>
      <c r="N116" s="18">
        <f t="shared" si="25"/>
        <v>0</v>
      </c>
      <c r="O116" s="18">
        <f t="shared" si="25"/>
        <v>0</v>
      </c>
      <c r="P116" s="18">
        <f t="shared" si="25"/>
        <v>0</v>
      </c>
      <c r="Q116" s="18">
        <f t="shared" si="25"/>
        <v>0</v>
      </c>
      <c r="R116" s="18">
        <f t="shared" si="25"/>
        <v>0</v>
      </c>
      <c r="S116" s="18">
        <f t="shared" si="25"/>
        <v>0</v>
      </c>
      <c r="T116" s="18">
        <f t="shared" si="25"/>
        <v>0</v>
      </c>
      <c r="U116" s="18">
        <f t="shared" si="25"/>
        <v>0</v>
      </c>
      <c r="V116" s="18">
        <f t="shared" si="25"/>
        <v>0</v>
      </c>
      <c r="W116" s="18">
        <f t="shared" si="25"/>
        <v>0</v>
      </c>
      <c r="X116" s="18">
        <f t="shared" si="25"/>
        <v>0</v>
      </c>
      <c r="Y116" s="18">
        <f t="shared" si="25"/>
        <v>0</v>
      </c>
      <c r="Z116" s="18">
        <f t="shared" si="25"/>
        <v>0</v>
      </c>
      <c r="AA116" s="18">
        <f t="shared" si="25"/>
        <v>0</v>
      </c>
      <c r="AB116" s="18">
        <f t="shared" si="25"/>
        <v>0</v>
      </c>
      <c r="AC116" s="18">
        <f t="shared" si="25"/>
        <v>0</v>
      </c>
      <c r="AD116" s="18">
        <f t="shared" si="25"/>
        <v>0</v>
      </c>
      <c r="AE116" s="18">
        <f t="shared" si="25"/>
        <v>0</v>
      </c>
      <c r="AF116" s="18">
        <f t="shared" si="25"/>
        <v>0</v>
      </c>
      <c r="AG116" s="18">
        <f t="shared" si="25"/>
        <v>0</v>
      </c>
      <c r="AH116" s="18">
        <f t="shared" si="25"/>
        <v>0</v>
      </c>
      <c r="AI116" s="15"/>
      <c r="AJ116" s="16">
        <f t="shared" si="18"/>
        <v>0</v>
      </c>
    </row>
    <row r="117" spans="1:36" ht="12.75" hidden="1">
      <c r="A117" s="89"/>
      <c r="B117" s="201"/>
      <c r="C117" s="202"/>
      <c r="D117" s="21"/>
      <c r="E117" s="21"/>
      <c r="F117" s="21"/>
      <c r="G117" s="21"/>
      <c r="H117" s="21"/>
      <c r="I117" s="21"/>
      <c r="J117" s="21"/>
      <c r="K117" s="21"/>
      <c r="L117" s="21"/>
      <c r="M117" s="21"/>
      <c r="N117" s="18">
        <f aca="true" t="shared" si="26" ref="N117:AH117">IF($M$98/$L$82*(N$88-$M$88)&lt;=$M$98,$M$98/$L$82,0)</f>
        <v>0</v>
      </c>
      <c r="O117" s="18">
        <f t="shared" si="26"/>
        <v>0</v>
      </c>
      <c r="P117" s="18">
        <f t="shared" si="26"/>
        <v>0</v>
      </c>
      <c r="Q117" s="18">
        <f t="shared" si="26"/>
        <v>0</v>
      </c>
      <c r="R117" s="18">
        <f t="shared" si="26"/>
        <v>0</v>
      </c>
      <c r="S117" s="18">
        <f t="shared" si="26"/>
        <v>0</v>
      </c>
      <c r="T117" s="18">
        <f t="shared" si="26"/>
        <v>0</v>
      </c>
      <c r="U117" s="18">
        <f t="shared" si="26"/>
        <v>0</v>
      </c>
      <c r="V117" s="18">
        <f t="shared" si="26"/>
        <v>0</v>
      </c>
      <c r="W117" s="18">
        <f t="shared" si="26"/>
        <v>0</v>
      </c>
      <c r="X117" s="18">
        <f t="shared" si="26"/>
        <v>0</v>
      </c>
      <c r="Y117" s="18">
        <f t="shared" si="26"/>
        <v>0</v>
      </c>
      <c r="Z117" s="18">
        <f t="shared" si="26"/>
        <v>0</v>
      </c>
      <c r="AA117" s="18">
        <f t="shared" si="26"/>
        <v>0</v>
      </c>
      <c r="AB117" s="18">
        <f t="shared" si="26"/>
        <v>0</v>
      </c>
      <c r="AC117" s="18">
        <f t="shared" si="26"/>
        <v>0</v>
      </c>
      <c r="AD117" s="18">
        <f t="shared" si="26"/>
        <v>0</v>
      </c>
      <c r="AE117" s="18">
        <f t="shared" si="26"/>
        <v>0</v>
      </c>
      <c r="AF117" s="18">
        <f t="shared" si="26"/>
        <v>0</v>
      </c>
      <c r="AG117" s="18">
        <f t="shared" si="26"/>
        <v>0</v>
      </c>
      <c r="AH117" s="18">
        <f t="shared" si="26"/>
        <v>0</v>
      </c>
      <c r="AI117" s="15"/>
      <c r="AJ117" s="16">
        <f t="shared" si="18"/>
        <v>0</v>
      </c>
    </row>
    <row r="118" spans="1:36" ht="12.75" hidden="1">
      <c r="A118" s="89"/>
      <c r="B118" s="201"/>
      <c r="C118" s="202"/>
      <c r="D118" s="21"/>
      <c r="E118" s="21"/>
      <c r="F118" s="21"/>
      <c r="G118" s="21"/>
      <c r="H118" s="21"/>
      <c r="I118" s="21"/>
      <c r="J118" s="21"/>
      <c r="K118" s="21"/>
      <c r="L118" s="21"/>
      <c r="M118" s="21"/>
      <c r="N118" s="21"/>
      <c r="O118" s="18">
        <f aca="true" t="shared" si="27" ref="O118:AH118">IF($N$98/$L$82*(O$88-$N$88)&lt;=$N$98,$N$98/$L$82,0)</f>
        <v>0</v>
      </c>
      <c r="P118" s="18">
        <f t="shared" si="27"/>
        <v>0</v>
      </c>
      <c r="Q118" s="18">
        <f t="shared" si="27"/>
        <v>0</v>
      </c>
      <c r="R118" s="18">
        <f t="shared" si="27"/>
        <v>0</v>
      </c>
      <c r="S118" s="18">
        <f t="shared" si="27"/>
        <v>0</v>
      </c>
      <c r="T118" s="18">
        <f t="shared" si="27"/>
        <v>0</v>
      </c>
      <c r="U118" s="18">
        <f t="shared" si="27"/>
        <v>0</v>
      </c>
      <c r="V118" s="18">
        <f t="shared" si="27"/>
        <v>0</v>
      </c>
      <c r="W118" s="18">
        <f t="shared" si="27"/>
        <v>0</v>
      </c>
      <c r="X118" s="18">
        <f t="shared" si="27"/>
        <v>0</v>
      </c>
      <c r="Y118" s="18">
        <f t="shared" si="27"/>
        <v>0</v>
      </c>
      <c r="Z118" s="18">
        <f t="shared" si="27"/>
        <v>0</v>
      </c>
      <c r="AA118" s="18">
        <f t="shared" si="27"/>
        <v>0</v>
      </c>
      <c r="AB118" s="18">
        <f t="shared" si="27"/>
        <v>0</v>
      </c>
      <c r="AC118" s="18">
        <f t="shared" si="27"/>
        <v>0</v>
      </c>
      <c r="AD118" s="18">
        <f t="shared" si="27"/>
        <v>0</v>
      </c>
      <c r="AE118" s="18">
        <f t="shared" si="27"/>
        <v>0</v>
      </c>
      <c r="AF118" s="18">
        <f t="shared" si="27"/>
        <v>0</v>
      </c>
      <c r="AG118" s="18">
        <f t="shared" si="27"/>
        <v>0</v>
      </c>
      <c r="AH118" s="18">
        <f t="shared" si="27"/>
        <v>0</v>
      </c>
      <c r="AI118" s="15"/>
      <c r="AJ118" s="16">
        <f t="shared" si="18"/>
        <v>0</v>
      </c>
    </row>
    <row r="119" spans="1:36" ht="12.75" hidden="1">
      <c r="A119" s="89"/>
      <c r="B119" s="201"/>
      <c r="C119" s="202"/>
      <c r="D119" s="21"/>
      <c r="E119" s="21"/>
      <c r="F119" s="21"/>
      <c r="G119" s="21"/>
      <c r="H119" s="21"/>
      <c r="I119" s="21"/>
      <c r="J119" s="21"/>
      <c r="K119" s="21"/>
      <c r="L119" s="21"/>
      <c r="M119" s="21"/>
      <c r="N119" s="21"/>
      <c r="O119" s="21"/>
      <c r="P119" s="18">
        <f aca="true" t="shared" si="28" ref="P119:AH119">IF($O$98/$L$82*(P$88-$O$88)&lt;=$O$98,$O$98/$L$82,0)</f>
        <v>0</v>
      </c>
      <c r="Q119" s="18">
        <f t="shared" si="28"/>
        <v>0</v>
      </c>
      <c r="R119" s="18">
        <f t="shared" si="28"/>
        <v>0</v>
      </c>
      <c r="S119" s="18">
        <f t="shared" si="28"/>
        <v>0</v>
      </c>
      <c r="T119" s="18">
        <f t="shared" si="28"/>
        <v>0</v>
      </c>
      <c r="U119" s="18">
        <f t="shared" si="28"/>
        <v>0</v>
      </c>
      <c r="V119" s="18">
        <f t="shared" si="28"/>
        <v>0</v>
      </c>
      <c r="W119" s="18">
        <f t="shared" si="28"/>
        <v>0</v>
      </c>
      <c r="X119" s="18">
        <f t="shared" si="28"/>
        <v>0</v>
      </c>
      <c r="Y119" s="18">
        <f t="shared" si="28"/>
        <v>0</v>
      </c>
      <c r="Z119" s="18">
        <f t="shared" si="28"/>
        <v>0</v>
      </c>
      <c r="AA119" s="18">
        <f t="shared" si="28"/>
        <v>0</v>
      </c>
      <c r="AB119" s="18">
        <f t="shared" si="28"/>
        <v>0</v>
      </c>
      <c r="AC119" s="18">
        <f t="shared" si="28"/>
        <v>0</v>
      </c>
      <c r="AD119" s="18">
        <f t="shared" si="28"/>
        <v>0</v>
      </c>
      <c r="AE119" s="18">
        <f t="shared" si="28"/>
        <v>0</v>
      </c>
      <c r="AF119" s="18">
        <f t="shared" si="28"/>
        <v>0</v>
      </c>
      <c r="AG119" s="18">
        <f t="shared" si="28"/>
        <v>0</v>
      </c>
      <c r="AH119" s="18">
        <f t="shared" si="28"/>
        <v>0</v>
      </c>
      <c r="AI119" s="15"/>
      <c r="AJ119" s="16">
        <f t="shared" si="18"/>
        <v>0</v>
      </c>
    </row>
    <row r="120" spans="1:36" ht="12.75" hidden="1">
      <c r="A120" s="89"/>
      <c r="B120" s="201"/>
      <c r="C120" s="202"/>
      <c r="D120" s="21"/>
      <c r="E120" s="21"/>
      <c r="F120" s="21"/>
      <c r="G120" s="21"/>
      <c r="H120" s="21"/>
      <c r="I120" s="21"/>
      <c r="J120" s="21"/>
      <c r="K120" s="21"/>
      <c r="L120" s="21"/>
      <c r="M120" s="21"/>
      <c r="N120" s="21"/>
      <c r="O120" s="21"/>
      <c r="P120" s="21"/>
      <c r="Q120" s="18">
        <f aca="true" t="shared" si="29" ref="Q120:AH120">IF($P$98/$L$82*(Q$88-$P$88)&lt;=$P$98,$P$98/$L$82,0)</f>
        <v>0</v>
      </c>
      <c r="R120" s="18">
        <f t="shared" si="29"/>
        <v>0</v>
      </c>
      <c r="S120" s="18">
        <f t="shared" si="29"/>
        <v>0</v>
      </c>
      <c r="T120" s="18">
        <f t="shared" si="29"/>
        <v>0</v>
      </c>
      <c r="U120" s="18">
        <f t="shared" si="29"/>
        <v>0</v>
      </c>
      <c r="V120" s="18">
        <f t="shared" si="29"/>
        <v>0</v>
      </c>
      <c r="W120" s="18">
        <f t="shared" si="29"/>
        <v>0</v>
      </c>
      <c r="X120" s="18">
        <f t="shared" si="29"/>
        <v>0</v>
      </c>
      <c r="Y120" s="18">
        <f t="shared" si="29"/>
        <v>0</v>
      </c>
      <c r="Z120" s="18">
        <f t="shared" si="29"/>
        <v>0</v>
      </c>
      <c r="AA120" s="18">
        <f t="shared" si="29"/>
        <v>0</v>
      </c>
      <c r="AB120" s="18">
        <f t="shared" si="29"/>
        <v>0</v>
      </c>
      <c r="AC120" s="18">
        <f t="shared" si="29"/>
        <v>0</v>
      </c>
      <c r="AD120" s="18">
        <f t="shared" si="29"/>
        <v>0</v>
      </c>
      <c r="AE120" s="18">
        <f t="shared" si="29"/>
        <v>0</v>
      </c>
      <c r="AF120" s="18">
        <f t="shared" si="29"/>
        <v>0</v>
      </c>
      <c r="AG120" s="18">
        <f t="shared" si="29"/>
        <v>0</v>
      </c>
      <c r="AH120" s="18">
        <f t="shared" si="29"/>
        <v>0</v>
      </c>
      <c r="AI120" s="15"/>
      <c r="AJ120" s="16">
        <f t="shared" si="18"/>
        <v>0</v>
      </c>
    </row>
    <row r="121" spans="1:36" ht="12.75" hidden="1">
      <c r="A121" s="89"/>
      <c r="B121" s="201"/>
      <c r="C121" s="202"/>
      <c r="D121" s="21"/>
      <c r="E121" s="21"/>
      <c r="F121" s="21"/>
      <c r="G121" s="21"/>
      <c r="H121" s="21"/>
      <c r="I121" s="21"/>
      <c r="J121" s="21"/>
      <c r="K121" s="21"/>
      <c r="L121" s="21"/>
      <c r="M121" s="21"/>
      <c r="N121" s="21"/>
      <c r="O121" s="21"/>
      <c r="P121" s="21"/>
      <c r="Q121" s="21"/>
      <c r="R121" s="18">
        <f aca="true" t="shared" si="30" ref="R121:AH121">IF($Q$98/$L$82*(R$88-$Q$88)&lt;=$Q$98,$Q$98/$L$82,0)</f>
        <v>0</v>
      </c>
      <c r="S121" s="18">
        <f t="shared" si="30"/>
        <v>0</v>
      </c>
      <c r="T121" s="18">
        <f t="shared" si="30"/>
        <v>0</v>
      </c>
      <c r="U121" s="18">
        <f t="shared" si="30"/>
        <v>0</v>
      </c>
      <c r="V121" s="18">
        <f t="shared" si="30"/>
        <v>0</v>
      </c>
      <c r="W121" s="18">
        <f t="shared" si="30"/>
        <v>0</v>
      </c>
      <c r="X121" s="18">
        <f t="shared" si="30"/>
        <v>0</v>
      </c>
      <c r="Y121" s="18">
        <f t="shared" si="30"/>
        <v>0</v>
      </c>
      <c r="Z121" s="18">
        <f t="shared" si="30"/>
        <v>0</v>
      </c>
      <c r="AA121" s="18">
        <f t="shared" si="30"/>
        <v>0</v>
      </c>
      <c r="AB121" s="18">
        <f t="shared" si="30"/>
        <v>0</v>
      </c>
      <c r="AC121" s="18">
        <f t="shared" si="30"/>
        <v>0</v>
      </c>
      <c r="AD121" s="18">
        <f t="shared" si="30"/>
        <v>0</v>
      </c>
      <c r="AE121" s="18">
        <f t="shared" si="30"/>
        <v>0</v>
      </c>
      <c r="AF121" s="18">
        <f t="shared" si="30"/>
        <v>0</v>
      </c>
      <c r="AG121" s="18">
        <f t="shared" si="30"/>
        <v>0</v>
      </c>
      <c r="AH121" s="18">
        <f t="shared" si="30"/>
        <v>0</v>
      </c>
      <c r="AI121" s="15"/>
      <c r="AJ121" s="16">
        <f t="shared" si="18"/>
        <v>0</v>
      </c>
    </row>
    <row r="122" spans="1:36" ht="12.75" hidden="1">
      <c r="A122" s="89"/>
      <c r="B122" s="201"/>
      <c r="C122" s="202"/>
      <c r="D122" s="21"/>
      <c r="E122" s="21"/>
      <c r="F122" s="21"/>
      <c r="G122" s="21"/>
      <c r="H122" s="21"/>
      <c r="I122" s="21"/>
      <c r="J122" s="21"/>
      <c r="K122" s="21"/>
      <c r="L122" s="21"/>
      <c r="M122" s="21"/>
      <c r="N122" s="21"/>
      <c r="O122" s="21"/>
      <c r="P122" s="21"/>
      <c r="Q122" s="21"/>
      <c r="R122" s="21"/>
      <c r="S122" s="18">
        <f aca="true" t="shared" si="31" ref="S122:AH122">IF($R$98/$L$82*(S$88-$R$88)&lt;=$R$98,$R$98/$L$82,0)</f>
        <v>0</v>
      </c>
      <c r="T122" s="18">
        <f t="shared" si="31"/>
        <v>0</v>
      </c>
      <c r="U122" s="18">
        <f t="shared" si="31"/>
        <v>0</v>
      </c>
      <c r="V122" s="18">
        <f t="shared" si="31"/>
        <v>0</v>
      </c>
      <c r="W122" s="18">
        <f t="shared" si="31"/>
        <v>0</v>
      </c>
      <c r="X122" s="18">
        <f t="shared" si="31"/>
        <v>0</v>
      </c>
      <c r="Y122" s="18">
        <f t="shared" si="31"/>
        <v>0</v>
      </c>
      <c r="Z122" s="18">
        <f t="shared" si="31"/>
        <v>0</v>
      </c>
      <c r="AA122" s="18">
        <f t="shared" si="31"/>
        <v>0</v>
      </c>
      <c r="AB122" s="18">
        <f t="shared" si="31"/>
        <v>0</v>
      </c>
      <c r="AC122" s="18">
        <f t="shared" si="31"/>
        <v>0</v>
      </c>
      <c r="AD122" s="18">
        <f t="shared" si="31"/>
        <v>0</v>
      </c>
      <c r="AE122" s="18">
        <f t="shared" si="31"/>
        <v>0</v>
      </c>
      <c r="AF122" s="18">
        <f t="shared" si="31"/>
        <v>0</v>
      </c>
      <c r="AG122" s="18">
        <f t="shared" si="31"/>
        <v>0</v>
      </c>
      <c r="AH122" s="18">
        <f t="shared" si="31"/>
        <v>0</v>
      </c>
      <c r="AI122" s="15"/>
      <c r="AJ122" s="16">
        <f t="shared" si="18"/>
        <v>0</v>
      </c>
    </row>
    <row r="123" spans="1:36" ht="12.75" hidden="1">
      <c r="A123" s="89"/>
      <c r="B123" s="201"/>
      <c r="C123" s="202"/>
      <c r="D123" s="21"/>
      <c r="E123" s="21"/>
      <c r="F123" s="21"/>
      <c r="G123" s="21"/>
      <c r="H123" s="21"/>
      <c r="I123" s="21"/>
      <c r="J123" s="21"/>
      <c r="K123" s="21"/>
      <c r="L123" s="21"/>
      <c r="M123" s="21"/>
      <c r="N123" s="21"/>
      <c r="O123" s="21"/>
      <c r="P123" s="21"/>
      <c r="Q123" s="21"/>
      <c r="R123" s="21"/>
      <c r="S123" s="21"/>
      <c r="T123" s="18">
        <f aca="true" t="shared" si="32" ref="T123:AH123">IF($S$98/$L$82*(T$88-$S$88)&lt;=$S$98,$S$98/$L$82,0)</f>
        <v>0</v>
      </c>
      <c r="U123" s="18">
        <f t="shared" si="32"/>
        <v>0</v>
      </c>
      <c r="V123" s="18">
        <f t="shared" si="32"/>
        <v>0</v>
      </c>
      <c r="W123" s="18">
        <f t="shared" si="32"/>
        <v>0</v>
      </c>
      <c r="X123" s="18">
        <f t="shared" si="32"/>
        <v>0</v>
      </c>
      <c r="Y123" s="18">
        <f t="shared" si="32"/>
        <v>0</v>
      </c>
      <c r="Z123" s="18">
        <f t="shared" si="32"/>
        <v>0</v>
      </c>
      <c r="AA123" s="18">
        <f t="shared" si="32"/>
        <v>0</v>
      </c>
      <c r="AB123" s="18">
        <f t="shared" si="32"/>
        <v>0</v>
      </c>
      <c r="AC123" s="18">
        <f t="shared" si="32"/>
        <v>0</v>
      </c>
      <c r="AD123" s="18">
        <f t="shared" si="32"/>
        <v>0</v>
      </c>
      <c r="AE123" s="18">
        <f t="shared" si="32"/>
        <v>0</v>
      </c>
      <c r="AF123" s="18">
        <f t="shared" si="32"/>
        <v>0</v>
      </c>
      <c r="AG123" s="18">
        <f t="shared" si="32"/>
        <v>0</v>
      </c>
      <c r="AH123" s="18">
        <f t="shared" si="32"/>
        <v>0</v>
      </c>
      <c r="AI123" s="15"/>
      <c r="AJ123" s="16">
        <f t="shared" si="18"/>
        <v>0</v>
      </c>
    </row>
    <row r="124" spans="1:36" ht="12.75" hidden="1">
      <c r="A124" s="89"/>
      <c r="B124" s="201"/>
      <c r="C124" s="202"/>
      <c r="D124" s="21"/>
      <c r="E124" s="21"/>
      <c r="F124" s="21"/>
      <c r="G124" s="21"/>
      <c r="H124" s="21"/>
      <c r="I124" s="21"/>
      <c r="J124" s="21"/>
      <c r="K124" s="21"/>
      <c r="L124" s="21"/>
      <c r="M124" s="21"/>
      <c r="N124" s="21"/>
      <c r="O124" s="21"/>
      <c r="P124" s="21"/>
      <c r="Q124" s="21"/>
      <c r="R124" s="21"/>
      <c r="S124" s="21"/>
      <c r="T124" s="21"/>
      <c r="U124" s="18">
        <f aca="true" t="shared" si="33" ref="U124:AH124">IF($T$98/$L$82*(U$88-$T$88)&lt;=$T$98,$T$98/$L$82,0)</f>
        <v>0</v>
      </c>
      <c r="V124" s="18">
        <f t="shared" si="33"/>
        <v>0</v>
      </c>
      <c r="W124" s="18">
        <f t="shared" si="33"/>
        <v>0</v>
      </c>
      <c r="X124" s="18">
        <f t="shared" si="33"/>
        <v>0</v>
      </c>
      <c r="Y124" s="18">
        <f t="shared" si="33"/>
        <v>0</v>
      </c>
      <c r="Z124" s="18">
        <f t="shared" si="33"/>
        <v>0</v>
      </c>
      <c r="AA124" s="18">
        <f t="shared" si="33"/>
        <v>0</v>
      </c>
      <c r="AB124" s="18">
        <f t="shared" si="33"/>
        <v>0</v>
      </c>
      <c r="AC124" s="18">
        <f t="shared" si="33"/>
        <v>0</v>
      </c>
      <c r="AD124" s="18">
        <f t="shared" si="33"/>
        <v>0</v>
      </c>
      <c r="AE124" s="18">
        <f t="shared" si="33"/>
        <v>0</v>
      </c>
      <c r="AF124" s="18">
        <f t="shared" si="33"/>
        <v>0</v>
      </c>
      <c r="AG124" s="18">
        <f t="shared" si="33"/>
        <v>0</v>
      </c>
      <c r="AH124" s="18">
        <f t="shared" si="33"/>
        <v>0</v>
      </c>
      <c r="AI124" s="15"/>
      <c r="AJ124" s="16">
        <f t="shared" si="18"/>
        <v>0</v>
      </c>
    </row>
    <row r="125" spans="1:36" ht="12.75" hidden="1">
      <c r="A125" s="89"/>
      <c r="B125" s="201"/>
      <c r="C125" s="202"/>
      <c r="D125" s="21"/>
      <c r="E125" s="21"/>
      <c r="F125" s="21"/>
      <c r="G125" s="21"/>
      <c r="H125" s="21"/>
      <c r="I125" s="21"/>
      <c r="J125" s="21"/>
      <c r="K125" s="21"/>
      <c r="L125" s="21"/>
      <c r="M125" s="21"/>
      <c r="N125" s="21"/>
      <c r="O125" s="21"/>
      <c r="P125" s="21"/>
      <c r="Q125" s="21"/>
      <c r="R125" s="21"/>
      <c r="S125" s="21"/>
      <c r="T125" s="21"/>
      <c r="U125" s="21"/>
      <c r="V125" s="18">
        <f aca="true" t="shared" si="34" ref="V125:AH125">IF($U$98/$L$82*(V$88-$U$88)&lt;=$U$98,$U$98/$L$82,0)</f>
        <v>0</v>
      </c>
      <c r="W125" s="18">
        <f t="shared" si="34"/>
        <v>0</v>
      </c>
      <c r="X125" s="18">
        <f t="shared" si="34"/>
        <v>0</v>
      </c>
      <c r="Y125" s="18">
        <f t="shared" si="34"/>
        <v>0</v>
      </c>
      <c r="Z125" s="18">
        <f t="shared" si="34"/>
        <v>0</v>
      </c>
      <c r="AA125" s="18">
        <f t="shared" si="34"/>
        <v>0</v>
      </c>
      <c r="AB125" s="18">
        <f t="shared" si="34"/>
        <v>0</v>
      </c>
      <c r="AC125" s="18">
        <f t="shared" si="34"/>
        <v>0</v>
      </c>
      <c r="AD125" s="18">
        <f t="shared" si="34"/>
        <v>0</v>
      </c>
      <c r="AE125" s="18">
        <f t="shared" si="34"/>
        <v>0</v>
      </c>
      <c r="AF125" s="18">
        <f t="shared" si="34"/>
        <v>0</v>
      </c>
      <c r="AG125" s="18">
        <f t="shared" si="34"/>
        <v>0</v>
      </c>
      <c r="AH125" s="18">
        <f t="shared" si="34"/>
        <v>0</v>
      </c>
      <c r="AI125" s="15"/>
      <c r="AJ125" s="16">
        <f t="shared" si="18"/>
        <v>0</v>
      </c>
    </row>
    <row r="126" spans="1:36" ht="12.75" hidden="1">
      <c r="A126" s="89"/>
      <c r="B126" s="201"/>
      <c r="C126" s="202"/>
      <c r="D126" s="21"/>
      <c r="E126" s="21"/>
      <c r="F126" s="21"/>
      <c r="G126" s="21"/>
      <c r="H126" s="21"/>
      <c r="I126" s="21"/>
      <c r="J126" s="21"/>
      <c r="K126" s="21"/>
      <c r="L126" s="21"/>
      <c r="M126" s="21"/>
      <c r="N126" s="21"/>
      <c r="O126" s="21"/>
      <c r="P126" s="21"/>
      <c r="Q126" s="21"/>
      <c r="R126" s="21"/>
      <c r="S126" s="21"/>
      <c r="T126" s="21"/>
      <c r="U126" s="21"/>
      <c r="V126" s="21"/>
      <c r="W126" s="18">
        <f aca="true" t="shared" si="35" ref="W126:AH126">IF($V$98/$L$82*(W$88-$V$88)&lt;=$V$98,$V$98/$L$82,0)</f>
        <v>0</v>
      </c>
      <c r="X126" s="18">
        <f t="shared" si="35"/>
        <v>0</v>
      </c>
      <c r="Y126" s="18">
        <f t="shared" si="35"/>
        <v>0</v>
      </c>
      <c r="Z126" s="18">
        <f t="shared" si="35"/>
        <v>0</v>
      </c>
      <c r="AA126" s="18">
        <f t="shared" si="35"/>
        <v>0</v>
      </c>
      <c r="AB126" s="18">
        <f t="shared" si="35"/>
        <v>0</v>
      </c>
      <c r="AC126" s="18">
        <f t="shared" si="35"/>
        <v>0</v>
      </c>
      <c r="AD126" s="18">
        <f t="shared" si="35"/>
        <v>0</v>
      </c>
      <c r="AE126" s="18">
        <f t="shared" si="35"/>
        <v>0</v>
      </c>
      <c r="AF126" s="18">
        <f t="shared" si="35"/>
        <v>0</v>
      </c>
      <c r="AG126" s="18">
        <f t="shared" si="35"/>
        <v>0</v>
      </c>
      <c r="AH126" s="18">
        <f t="shared" si="35"/>
        <v>0</v>
      </c>
      <c r="AI126" s="15"/>
      <c r="AJ126" s="16">
        <f t="shared" si="18"/>
        <v>0</v>
      </c>
    </row>
    <row r="127" spans="1:36" ht="12.75" hidden="1">
      <c r="A127" s="89"/>
      <c r="B127" s="201"/>
      <c r="C127" s="202"/>
      <c r="D127" s="21"/>
      <c r="E127" s="21"/>
      <c r="F127" s="21"/>
      <c r="G127" s="21"/>
      <c r="H127" s="21"/>
      <c r="I127" s="21"/>
      <c r="J127" s="21"/>
      <c r="K127" s="21"/>
      <c r="L127" s="21"/>
      <c r="M127" s="21"/>
      <c r="N127" s="21"/>
      <c r="O127" s="21"/>
      <c r="P127" s="21"/>
      <c r="Q127" s="21"/>
      <c r="R127" s="21"/>
      <c r="S127" s="21"/>
      <c r="T127" s="21"/>
      <c r="U127" s="21"/>
      <c r="V127" s="21"/>
      <c r="W127" s="21"/>
      <c r="X127" s="18">
        <f aca="true" t="shared" si="36" ref="X127:AH127">IF($W$98/$L$82*(X$88-$W$88)&lt;=$W$98,$W$98/$L$82,0)</f>
        <v>0</v>
      </c>
      <c r="Y127" s="18">
        <f t="shared" si="36"/>
        <v>0</v>
      </c>
      <c r="Z127" s="18">
        <f t="shared" si="36"/>
        <v>0</v>
      </c>
      <c r="AA127" s="18">
        <f t="shared" si="36"/>
        <v>0</v>
      </c>
      <c r="AB127" s="18">
        <f t="shared" si="36"/>
        <v>0</v>
      </c>
      <c r="AC127" s="18">
        <f t="shared" si="36"/>
        <v>0</v>
      </c>
      <c r="AD127" s="18">
        <f t="shared" si="36"/>
        <v>0</v>
      </c>
      <c r="AE127" s="18">
        <f t="shared" si="36"/>
        <v>0</v>
      </c>
      <c r="AF127" s="18">
        <f t="shared" si="36"/>
        <v>0</v>
      </c>
      <c r="AG127" s="18">
        <f t="shared" si="36"/>
        <v>0</v>
      </c>
      <c r="AH127" s="18">
        <f t="shared" si="36"/>
        <v>0</v>
      </c>
      <c r="AI127" s="15"/>
      <c r="AJ127" s="16">
        <f t="shared" si="18"/>
        <v>0</v>
      </c>
    </row>
    <row r="128" spans="1:36" ht="12.75" hidden="1">
      <c r="A128" s="89"/>
      <c r="B128" s="201"/>
      <c r="C128" s="202"/>
      <c r="D128" s="21"/>
      <c r="E128" s="21"/>
      <c r="F128" s="21"/>
      <c r="G128" s="21"/>
      <c r="H128" s="21"/>
      <c r="I128" s="21"/>
      <c r="J128" s="21"/>
      <c r="K128" s="21"/>
      <c r="L128" s="21"/>
      <c r="M128" s="21"/>
      <c r="N128" s="21"/>
      <c r="O128" s="21"/>
      <c r="P128" s="21"/>
      <c r="Q128" s="21"/>
      <c r="R128" s="21"/>
      <c r="S128" s="21"/>
      <c r="T128" s="21"/>
      <c r="U128" s="21"/>
      <c r="V128" s="21"/>
      <c r="W128" s="21"/>
      <c r="X128" s="21"/>
      <c r="Y128" s="18">
        <f aca="true" t="shared" si="37" ref="Y128:AH128">IF($X$98/$L$82*(Y$88-$X$88)&lt;=$X$98,$X$98/$L$82,0)</f>
        <v>0</v>
      </c>
      <c r="Z128" s="18">
        <f t="shared" si="37"/>
        <v>0</v>
      </c>
      <c r="AA128" s="18">
        <f t="shared" si="37"/>
        <v>0</v>
      </c>
      <c r="AB128" s="18">
        <f t="shared" si="37"/>
        <v>0</v>
      </c>
      <c r="AC128" s="18">
        <f t="shared" si="37"/>
        <v>0</v>
      </c>
      <c r="AD128" s="18">
        <f t="shared" si="37"/>
        <v>0</v>
      </c>
      <c r="AE128" s="18">
        <f t="shared" si="37"/>
        <v>0</v>
      </c>
      <c r="AF128" s="18">
        <f t="shared" si="37"/>
        <v>0</v>
      </c>
      <c r="AG128" s="18">
        <f t="shared" si="37"/>
        <v>0</v>
      </c>
      <c r="AH128" s="18">
        <f t="shared" si="37"/>
        <v>0</v>
      </c>
      <c r="AI128" s="15"/>
      <c r="AJ128" s="16">
        <f t="shared" si="18"/>
        <v>0</v>
      </c>
    </row>
    <row r="129" spans="1:36" ht="12.75" hidden="1">
      <c r="A129" s="89"/>
      <c r="B129" s="201"/>
      <c r="C129" s="202"/>
      <c r="D129" s="21"/>
      <c r="E129" s="21"/>
      <c r="F129" s="21"/>
      <c r="G129" s="21"/>
      <c r="H129" s="21"/>
      <c r="I129" s="21"/>
      <c r="J129" s="21"/>
      <c r="K129" s="21"/>
      <c r="L129" s="21"/>
      <c r="M129" s="21"/>
      <c r="N129" s="21"/>
      <c r="O129" s="21"/>
      <c r="P129" s="21"/>
      <c r="Q129" s="21"/>
      <c r="R129" s="21"/>
      <c r="S129" s="21"/>
      <c r="T129" s="21"/>
      <c r="U129" s="21"/>
      <c r="V129" s="21"/>
      <c r="W129" s="21"/>
      <c r="X129" s="21"/>
      <c r="Y129" s="21"/>
      <c r="Z129" s="18">
        <f aca="true" t="shared" si="38" ref="Z129:AH129">IF($Y$98/$L$82*(Z$88-$Y$88)&lt;=$Y$98,$Y$98/$L$82,0)</f>
        <v>0</v>
      </c>
      <c r="AA129" s="18">
        <f t="shared" si="38"/>
        <v>0</v>
      </c>
      <c r="AB129" s="18">
        <f t="shared" si="38"/>
        <v>0</v>
      </c>
      <c r="AC129" s="18">
        <f t="shared" si="38"/>
        <v>0</v>
      </c>
      <c r="AD129" s="18">
        <f t="shared" si="38"/>
        <v>0</v>
      </c>
      <c r="AE129" s="18">
        <f t="shared" si="38"/>
        <v>0</v>
      </c>
      <c r="AF129" s="18">
        <f t="shared" si="38"/>
        <v>0</v>
      </c>
      <c r="AG129" s="18">
        <f t="shared" si="38"/>
        <v>0</v>
      </c>
      <c r="AH129" s="18">
        <f t="shared" si="38"/>
        <v>0</v>
      </c>
      <c r="AI129" s="15"/>
      <c r="AJ129" s="16">
        <f t="shared" si="18"/>
        <v>0</v>
      </c>
    </row>
    <row r="130" spans="1:36" ht="12.75" hidden="1">
      <c r="A130" s="89"/>
      <c r="B130" s="201"/>
      <c r="C130" s="202"/>
      <c r="D130" s="21"/>
      <c r="E130" s="21"/>
      <c r="F130" s="21"/>
      <c r="G130" s="21"/>
      <c r="H130" s="21"/>
      <c r="I130" s="21"/>
      <c r="J130" s="21"/>
      <c r="K130" s="21"/>
      <c r="L130" s="21"/>
      <c r="M130" s="21"/>
      <c r="N130" s="21"/>
      <c r="O130" s="21"/>
      <c r="P130" s="21"/>
      <c r="Q130" s="21"/>
      <c r="R130" s="21"/>
      <c r="S130" s="21"/>
      <c r="T130" s="21"/>
      <c r="U130" s="21"/>
      <c r="V130" s="21"/>
      <c r="W130" s="21"/>
      <c r="X130" s="21"/>
      <c r="Y130" s="21"/>
      <c r="Z130" s="21"/>
      <c r="AA130" s="18">
        <f aca="true" t="shared" si="39" ref="AA130:AH130">IF($Z$98/$L$82*(AA$88-$Z$88)&lt;=$Z$98,$Z$98/$L$82,0)</f>
        <v>0</v>
      </c>
      <c r="AB130" s="18">
        <f t="shared" si="39"/>
        <v>0</v>
      </c>
      <c r="AC130" s="18">
        <f t="shared" si="39"/>
        <v>0</v>
      </c>
      <c r="AD130" s="18">
        <f t="shared" si="39"/>
        <v>0</v>
      </c>
      <c r="AE130" s="18">
        <f t="shared" si="39"/>
        <v>0</v>
      </c>
      <c r="AF130" s="18">
        <f t="shared" si="39"/>
        <v>0</v>
      </c>
      <c r="AG130" s="18">
        <f t="shared" si="39"/>
        <v>0</v>
      </c>
      <c r="AH130" s="18">
        <f t="shared" si="39"/>
        <v>0</v>
      </c>
      <c r="AI130" s="15"/>
      <c r="AJ130" s="16">
        <f t="shared" si="18"/>
        <v>0</v>
      </c>
    </row>
    <row r="131" spans="1:36" ht="12.75" hidden="1">
      <c r="A131" s="89"/>
      <c r="B131" s="201"/>
      <c r="C131" s="202"/>
      <c r="D131" s="21"/>
      <c r="E131" s="21"/>
      <c r="F131" s="21"/>
      <c r="G131" s="21"/>
      <c r="H131" s="21"/>
      <c r="I131" s="21"/>
      <c r="J131" s="21"/>
      <c r="K131" s="21"/>
      <c r="L131" s="21"/>
      <c r="M131" s="21"/>
      <c r="N131" s="21"/>
      <c r="O131" s="21"/>
      <c r="P131" s="21"/>
      <c r="Q131" s="21"/>
      <c r="R131" s="21"/>
      <c r="S131" s="21"/>
      <c r="T131" s="21"/>
      <c r="U131" s="21"/>
      <c r="V131" s="21"/>
      <c r="W131" s="21"/>
      <c r="X131" s="21"/>
      <c r="Y131" s="21"/>
      <c r="Z131" s="21"/>
      <c r="AA131" s="21"/>
      <c r="AB131" s="18">
        <f aca="true" t="shared" si="40" ref="AB131:AH131">IF($AA$98/$L$82*(AB$88-$AA$88)&lt;=$AA$98,$AA$98/$L$82,0)</f>
        <v>0</v>
      </c>
      <c r="AC131" s="18">
        <f t="shared" si="40"/>
        <v>0</v>
      </c>
      <c r="AD131" s="18">
        <f t="shared" si="40"/>
        <v>0</v>
      </c>
      <c r="AE131" s="18">
        <f t="shared" si="40"/>
        <v>0</v>
      </c>
      <c r="AF131" s="18">
        <f t="shared" si="40"/>
        <v>0</v>
      </c>
      <c r="AG131" s="18">
        <f t="shared" si="40"/>
        <v>0</v>
      </c>
      <c r="AH131" s="18">
        <f t="shared" si="40"/>
        <v>0</v>
      </c>
      <c r="AI131" s="15"/>
      <c r="AJ131" s="16">
        <f t="shared" si="18"/>
        <v>0</v>
      </c>
    </row>
    <row r="132" spans="1:36" ht="12.75" hidden="1">
      <c r="A132" s="89"/>
      <c r="B132" s="201"/>
      <c r="C132" s="202"/>
      <c r="D132" s="21"/>
      <c r="E132" s="21"/>
      <c r="F132" s="21"/>
      <c r="G132" s="21"/>
      <c r="H132" s="21"/>
      <c r="I132" s="21"/>
      <c r="J132" s="21"/>
      <c r="K132" s="21"/>
      <c r="L132" s="21"/>
      <c r="M132" s="21"/>
      <c r="N132" s="21"/>
      <c r="O132" s="21"/>
      <c r="P132" s="21"/>
      <c r="Q132" s="21"/>
      <c r="R132" s="21"/>
      <c r="S132" s="21"/>
      <c r="T132" s="21"/>
      <c r="U132" s="21"/>
      <c r="V132" s="21"/>
      <c r="W132" s="21"/>
      <c r="X132" s="21"/>
      <c r="Y132" s="21"/>
      <c r="Z132" s="21"/>
      <c r="AA132" s="21"/>
      <c r="AB132" s="21"/>
      <c r="AC132" s="18">
        <f aca="true" t="shared" si="41" ref="AC132:AH132">IF($AB$98/$L$82*(AC$88-$AB$88)&lt;=$AB$98,$AB$98/$L$82,0)</f>
        <v>0</v>
      </c>
      <c r="AD132" s="18">
        <f t="shared" si="41"/>
        <v>0</v>
      </c>
      <c r="AE132" s="18">
        <f t="shared" si="41"/>
        <v>0</v>
      </c>
      <c r="AF132" s="18">
        <f t="shared" si="41"/>
        <v>0</v>
      </c>
      <c r="AG132" s="18">
        <f t="shared" si="41"/>
        <v>0</v>
      </c>
      <c r="AH132" s="18">
        <f t="shared" si="41"/>
        <v>0</v>
      </c>
      <c r="AI132" s="15"/>
      <c r="AJ132" s="16">
        <f t="shared" si="18"/>
        <v>0</v>
      </c>
    </row>
    <row r="133" spans="1:36" ht="12.75" hidden="1">
      <c r="A133" s="89"/>
      <c r="B133" s="201"/>
      <c r="C133" s="202"/>
      <c r="D133" s="21"/>
      <c r="E133" s="21"/>
      <c r="F133" s="21"/>
      <c r="G133" s="21"/>
      <c r="H133" s="21"/>
      <c r="I133" s="21"/>
      <c r="J133" s="21"/>
      <c r="K133" s="21"/>
      <c r="L133" s="21"/>
      <c r="M133" s="21"/>
      <c r="N133" s="21"/>
      <c r="O133" s="21"/>
      <c r="P133" s="21"/>
      <c r="Q133" s="21"/>
      <c r="R133" s="21"/>
      <c r="S133" s="21"/>
      <c r="T133" s="21"/>
      <c r="U133" s="21"/>
      <c r="V133" s="21"/>
      <c r="W133" s="21"/>
      <c r="X133" s="21"/>
      <c r="Y133" s="21"/>
      <c r="Z133" s="21"/>
      <c r="AA133" s="21"/>
      <c r="AB133" s="21"/>
      <c r="AC133" s="21"/>
      <c r="AD133" s="18">
        <f>IF($AC$98/$L$82*(AD$88-$AC$88)&lt;=$AC$98,$AC$98/$L$82,0)</f>
        <v>0</v>
      </c>
      <c r="AE133" s="18">
        <f>IF($AC$98/$L$82*(AE$88-$AC$88)&lt;=$AC$98,$AC$98/$L$82,0)</f>
        <v>0</v>
      </c>
      <c r="AF133" s="18">
        <f>IF($AC$98/$L$82*(AF$88-$AC$88)&lt;=$AC$98,$AC$98/$L$82,0)</f>
        <v>0</v>
      </c>
      <c r="AG133" s="18">
        <f>IF($AC$98/$L$82*(AG$88-$AC$88)&lt;=$AC$98,$AC$98/$L$82,0)</f>
        <v>0</v>
      </c>
      <c r="AH133" s="18">
        <f>IF($AC$98/$L$82*(AH$88-$AC$88)&lt;=$AC$98,$AC$98/$L$82,0)</f>
        <v>0</v>
      </c>
      <c r="AI133" s="15"/>
      <c r="AJ133" s="16">
        <f t="shared" si="18"/>
        <v>0</v>
      </c>
    </row>
    <row r="134" spans="1:36" ht="12.75" hidden="1">
      <c r="A134" s="89"/>
      <c r="B134" s="201"/>
      <c r="C134" s="202"/>
      <c r="D134" s="21"/>
      <c r="E134" s="21"/>
      <c r="F134" s="21"/>
      <c r="G134" s="21"/>
      <c r="H134" s="21"/>
      <c r="I134" s="21"/>
      <c r="J134" s="21"/>
      <c r="K134" s="21"/>
      <c r="L134" s="21"/>
      <c r="M134" s="21"/>
      <c r="N134" s="21"/>
      <c r="O134" s="21"/>
      <c r="P134" s="21"/>
      <c r="Q134" s="21"/>
      <c r="R134" s="21"/>
      <c r="S134" s="21"/>
      <c r="T134" s="21"/>
      <c r="U134" s="21"/>
      <c r="V134" s="21"/>
      <c r="W134" s="21"/>
      <c r="X134" s="21"/>
      <c r="Y134" s="21"/>
      <c r="Z134" s="21"/>
      <c r="AA134" s="21"/>
      <c r="AB134" s="21"/>
      <c r="AC134" s="21"/>
      <c r="AD134" s="21"/>
      <c r="AE134" s="18">
        <f>IF($AD$98/$L$82*(AE$88-$AD$88)&lt;=$AD$98,$AD$98/$L$82,0)</f>
        <v>0</v>
      </c>
      <c r="AF134" s="18">
        <f>IF($AD$98/$L$82*(AF$88-$AD$88)&lt;=$AD$98,$AD$98/$L$82,0)</f>
        <v>0</v>
      </c>
      <c r="AG134" s="18">
        <f>IF($AD$98/$L$82*(AG$88-$AD$88)&lt;=$AD$98,$AD$98/$L$82,0)</f>
        <v>0</v>
      </c>
      <c r="AH134" s="18">
        <f>IF($AD$98/$L$82*(AH$88-$AD$88)&lt;=$AD$98,$AD$98/$L$82,0)</f>
        <v>0</v>
      </c>
      <c r="AI134" s="15"/>
      <c r="AJ134" s="16">
        <f t="shared" si="18"/>
        <v>0</v>
      </c>
    </row>
    <row r="135" spans="1:36" ht="12.75" hidden="1">
      <c r="A135" s="89"/>
      <c r="B135" s="201"/>
      <c r="C135" s="202"/>
      <c r="D135" s="21"/>
      <c r="E135" s="21"/>
      <c r="F135" s="21"/>
      <c r="G135" s="21"/>
      <c r="H135" s="21"/>
      <c r="I135" s="21"/>
      <c r="J135" s="21"/>
      <c r="K135" s="21"/>
      <c r="L135" s="21"/>
      <c r="M135" s="21"/>
      <c r="N135" s="21"/>
      <c r="O135" s="21"/>
      <c r="P135" s="21"/>
      <c r="Q135" s="21"/>
      <c r="R135" s="21"/>
      <c r="S135" s="21"/>
      <c r="T135" s="21"/>
      <c r="U135" s="21"/>
      <c r="V135" s="21"/>
      <c r="W135" s="21"/>
      <c r="X135" s="21"/>
      <c r="Y135" s="21"/>
      <c r="Z135" s="21"/>
      <c r="AA135" s="21"/>
      <c r="AB135" s="21"/>
      <c r="AC135" s="21"/>
      <c r="AD135" s="21"/>
      <c r="AE135" s="21"/>
      <c r="AF135" s="18">
        <f>IF($AE$98/$L$82*(AF$88-$AE$88)&lt;=$AE$98,$AE$98/$L$82,0)</f>
        <v>0</v>
      </c>
      <c r="AG135" s="18">
        <f>IF($AE$98/$L$82*(AG$88-$AE$88)&lt;=$AE$98,$AE$98/$L$82,0)</f>
        <v>0</v>
      </c>
      <c r="AH135" s="18">
        <f>IF($AE$98/$L$82*(AH$88-$AE$88)&lt;=$AE$98,$AE$98/$L$82,0)</f>
        <v>0</v>
      </c>
      <c r="AI135" s="15"/>
      <c r="AJ135" s="16">
        <f t="shared" si="18"/>
        <v>0</v>
      </c>
    </row>
    <row r="136" spans="1:36" ht="12.75" hidden="1">
      <c r="A136" s="89"/>
      <c r="B136" s="201"/>
      <c r="C136" s="202"/>
      <c r="D136" s="21"/>
      <c r="E136" s="21"/>
      <c r="F136" s="21"/>
      <c r="G136" s="21"/>
      <c r="H136" s="21"/>
      <c r="I136" s="21"/>
      <c r="J136" s="21"/>
      <c r="K136" s="21"/>
      <c r="L136" s="21"/>
      <c r="M136" s="21"/>
      <c r="N136" s="21"/>
      <c r="O136" s="21"/>
      <c r="P136" s="21"/>
      <c r="Q136" s="21"/>
      <c r="R136" s="21"/>
      <c r="S136" s="21"/>
      <c r="T136" s="21"/>
      <c r="U136" s="21"/>
      <c r="V136" s="21"/>
      <c r="W136" s="21"/>
      <c r="X136" s="21"/>
      <c r="Y136" s="21"/>
      <c r="Z136" s="21"/>
      <c r="AA136" s="21"/>
      <c r="AB136" s="21"/>
      <c r="AC136" s="21"/>
      <c r="AD136" s="21"/>
      <c r="AE136" s="21"/>
      <c r="AF136" s="21"/>
      <c r="AG136" s="18">
        <f>IF($AF$98/$L$82*(AG$88-$AF$88)&lt;=$AF$98,$AF$98/$L$82,0)</f>
        <v>0</v>
      </c>
      <c r="AH136" s="18">
        <f>IF($AF$98/$L$82*(AH$88-$AF$88)&lt;=$AF$98,$AF$98/$L$82,0)</f>
        <v>0</v>
      </c>
      <c r="AI136" s="15"/>
      <c r="AJ136" s="16">
        <f t="shared" si="18"/>
        <v>0</v>
      </c>
    </row>
    <row r="137" spans="1:36" ht="12.75" hidden="1">
      <c r="A137" s="89"/>
      <c r="B137" s="203"/>
      <c r="C137" s="204"/>
      <c r="D137" s="21"/>
      <c r="E137" s="21"/>
      <c r="F137" s="21"/>
      <c r="G137" s="21"/>
      <c r="H137" s="21"/>
      <c r="I137" s="21"/>
      <c r="J137" s="21"/>
      <c r="K137" s="21"/>
      <c r="L137" s="21"/>
      <c r="M137" s="21"/>
      <c r="N137" s="21"/>
      <c r="O137" s="21"/>
      <c r="P137" s="21"/>
      <c r="Q137" s="21"/>
      <c r="R137" s="21"/>
      <c r="S137" s="21"/>
      <c r="T137" s="21"/>
      <c r="U137" s="21"/>
      <c r="V137" s="21"/>
      <c r="W137" s="21"/>
      <c r="X137" s="21"/>
      <c r="Y137" s="21"/>
      <c r="Z137" s="21"/>
      <c r="AA137" s="21"/>
      <c r="AB137" s="21"/>
      <c r="AC137" s="21"/>
      <c r="AD137" s="21"/>
      <c r="AE137" s="21"/>
      <c r="AF137" s="21"/>
      <c r="AG137" s="21"/>
      <c r="AH137" s="18">
        <f>IF($AG$98/$L$82*(AH$88-$AG$88)&lt;=$AG$98,$AG$98/$L$82,0)</f>
        <v>0</v>
      </c>
      <c r="AI137" s="15"/>
      <c r="AJ137" s="16">
        <f t="shared" si="18"/>
        <v>0</v>
      </c>
    </row>
    <row r="138" spans="1:36" ht="12.75">
      <c r="A138" s="177" t="s">
        <v>157</v>
      </c>
      <c r="B138" s="177"/>
      <c r="C138" s="177"/>
      <c r="D138" s="129">
        <v>0</v>
      </c>
      <c r="E138" s="127">
        <f aca="true" t="shared" si="42" ref="E138:AG138">SUM(E108:E137)</f>
        <v>0</v>
      </c>
      <c r="F138" s="127">
        <f t="shared" si="42"/>
        <v>0</v>
      </c>
      <c r="G138" s="127">
        <f t="shared" si="42"/>
        <v>0</v>
      </c>
      <c r="H138" s="127">
        <f t="shared" si="42"/>
        <v>0</v>
      </c>
      <c r="I138" s="127">
        <f t="shared" si="42"/>
        <v>0</v>
      </c>
      <c r="J138" s="127">
        <f t="shared" si="42"/>
        <v>0</v>
      </c>
      <c r="K138" s="127">
        <f t="shared" si="42"/>
        <v>0</v>
      </c>
      <c r="L138" s="127">
        <f t="shared" si="42"/>
        <v>0</v>
      </c>
      <c r="M138" s="127">
        <f t="shared" si="42"/>
        <v>0</v>
      </c>
      <c r="N138" s="127">
        <f t="shared" si="42"/>
        <v>0</v>
      </c>
      <c r="O138" s="127">
        <f t="shared" si="42"/>
        <v>0</v>
      </c>
      <c r="P138" s="127">
        <f t="shared" si="42"/>
        <v>0</v>
      </c>
      <c r="Q138" s="127">
        <f t="shared" si="42"/>
        <v>0</v>
      </c>
      <c r="R138" s="127">
        <f t="shared" si="42"/>
        <v>0</v>
      </c>
      <c r="S138" s="127">
        <f t="shared" si="42"/>
        <v>0</v>
      </c>
      <c r="T138" s="127">
        <f t="shared" si="42"/>
        <v>0</v>
      </c>
      <c r="U138" s="127">
        <f t="shared" si="42"/>
        <v>0</v>
      </c>
      <c r="V138" s="127">
        <f t="shared" si="42"/>
        <v>0</v>
      </c>
      <c r="W138" s="127">
        <f t="shared" si="42"/>
        <v>0</v>
      </c>
      <c r="X138" s="127">
        <f t="shared" si="42"/>
        <v>0</v>
      </c>
      <c r="Y138" s="127">
        <f t="shared" si="42"/>
        <v>0</v>
      </c>
      <c r="Z138" s="127">
        <f t="shared" si="42"/>
        <v>0</v>
      </c>
      <c r="AA138" s="127">
        <f t="shared" si="42"/>
        <v>0</v>
      </c>
      <c r="AB138" s="127">
        <f t="shared" si="42"/>
        <v>0</v>
      </c>
      <c r="AC138" s="127">
        <f t="shared" si="42"/>
        <v>0</v>
      </c>
      <c r="AD138" s="127">
        <f t="shared" si="42"/>
        <v>0</v>
      </c>
      <c r="AE138" s="127">
        <f t="shared" si="42"/>
        <v>0</v>
      </c>
      <c r="AF138" s="127">
        <f t="shared" si="42"/>
        <v>0</v>
      </c>
      <c r="AG138" s="127">
        <f t="shared" si="42"/>
        <v>0</v>
      </c>
      <c r="AH138" s="127">
        <f>SUM(AH108:AH137)</f>
        <v>0</v>
      </c>
      <c r="AI138" s="15"/>
      <c r="AJ138" s="1"/>
    </row>
    <row r="139" spans="1:36" ht="6" customHeight="1">
      <c r="A139" s="177"/>
      <c r="B139" s="177"/>
      <c r="C139" s="177"/>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1"/>
      <c r="AJ139" s="1"/>
    </row>
    <row r="140" spans="1:36" ht="12.75">
      <c r="A140" s="177" t="s">
        <v>158</v>
      </c>
      <c r="B140" s="177"/>
      <c r="C140" s="177"/>
      <c r="D140" s="8">
        <f>D106+D107+D138</f>
        <v>0</v>
      </c>
      <c r="E140" s="8">
        <f>E106+E107+E138</f>
        <v>0</v>
      </c>
      <c r="F140" s="8">
        <f aca="true" t="shared" si="43" ref="F140:AH140">F106+F107+F138</f>
        <v>0</v>
      </c>
      <c r="G140" s="8">
        <f t="shared" si="43"/>
        <v>0</v>
      </c>
      <c r="H140" s="8">
        <f t="shared" si="43"/>
        <v>0</v>
      </c>
      <c r="I140" s="8">
        <f t="shared" si="43"/>
        <v>0</v>
      </c>
      <c r="J140" s="8">
        <f t="shared" si="43"/>
        <v>0</v>
      </c>
      <c r="K140" s="8">
        <f t="shared" si="43"/>
        <v>0</v>
      </c>
      <c r="L140" s="8">
        <f t="shared" si="43"/>
        <v>0</v>
      </c>
      <c r="M140" s="8">
        <f t="shared" si="43"/>
        <v>0</v>
      </c>
      <c r="N140" s="8">
        <f t="shared" si="43"/>
        <v>0</v>
      </c>
      <c r="O140" s="8">
        <f t="shared" si="43"/>
        <v>0</v>
      </c>
      <c r="P140" s="8">
        <f t="shared" si="43"/>
        <v>0</v>
      </c>
      <c r="Q140" s="8">
        <f t="shared" si="43"/>
        <v>0</v>
      </c>
      <c r="R140" s="8">
        <f t="shared" si="43"/>
        <v>0</v>
      </c>
      <c r="S140" s="8">
        <f t="shared" si="43"/>
        <v>0</v>
      </c>
      <c r="T140" s="8">
        <f t="shared" si="43"/>
        <v>0</v>
      </c>
      <c r="U140" s="8">
        <f t="shared" si="43"/>
        <v>0</v>
      </c>
      <c r="V140" s="8">
        <f t="shared" si="43"/>
        <v>0</v>
      </c>
      <c r="W140" s="8">
        <f t="shared" si="43"/>
        <v>0</v>
      </c>
      <c r="X140" s="8">
        <f t="shared" si="43"/>
        <v>0</v>
      </c>
      <c r="Y140" s="8">
        <f t="shared" si="43"/>
        <v>0</v>
      </c>
      <c r="Z140" s="8">
        <f t="shared" si="43"/>
        <v>0</v>
      </c>
      <c r="AA140" s="8">
        <f t="shared" si="43"/>
        <v>0</v>
      </c>
      <c r="AB140" s="8">
        <f t="shared" si="43"/>
        <v>0</v>
      </c>
      <c r="AC140" s="8">
        <f t="shared" si="43"/>
        <v>0</v>
      </c>
      <c r="AD140" s="8">
        <f t="shared" si="43"/>
        <v>0</v>
      </c>
      <c r="AE140" s="8">
        <f t="shared" si="43"/>
        <v>0</v>
      </c>
      <c r="AF140" s="8">
        <f t="shared" si="43"/>
        <v>0</v>
      </c>
      <c r="AG140" s="8">
        <f t="shared" si="43"/>
        <v>0</v>
      </c>
      <c r="AH140" s="8">
        <f t="shared" si="43"/>
        <v>0</v>
      </c>
      <c r="AI140" s="1"/>
      <c r="AJ140" s="1"/>
    </row>
    <row r="141" spans="1:36" ht="12.75">
      <c r="A141" s="177"/>
      <c r="B141" s="177"/>
      <c r="C141" s="177"/>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1"/>
      <c r="AJ141" s="1"/>
    </row>
    <row r="142" spans="1:36" ht="12.75">
      <c r="A142" s="177" t="s">
        <v>159</v>
      </c>
      <c r="B142" s="177"/>
      <c r="C142" s="177"/>
      <c r="D142" s="8">
        <f>D104-D140</f>
        <v>0</v>
      </c>
      <c r="E142" s="8">
        <f>E104-E140</f>
        <v>0</v>
      </c>
      <c r="F142" s="8">
        <f aca="true" t="shared" si="44" ref="F142:AH142">F104-F140</f>
        <v>0</v>
      </c>
      <c r="G142" s="8">
        <f t="shared" si="44"/>
        <v>0</v>
      </c>
      <c r="H142" s="8">
        <f t="shared" si="44"/>
        <v>0</v>
      </c>
      <c r="I142" s="8">
        <f t="shared" si="44"/>
        <v>0</v>
      </c>
      <c r="J142" s="8">
        <f t="shared" si="44"/>
        <v>0</v>
      </c>
      <c r="K142" s="8">
        <f t="shared" si="44"/>
        <v>0</v>
      </c>
      <c r="L142" s="8">
        <f t="shared" si="44"/>
        <v>0</v>
      </c>
      <c r="M142" s="8">
        <f t="shared" si="44"/>
        <v>0</v>
      </c>
      <c r="N142" s="8">
        <f t="shared" si="44"/>
        <v>0</v>
      </c>
      <c r="O142" s="8">
        <f t="shared" si="44"/>
        <v>0</v>
      </c>
      <c r="P142" s="8">
        <f t="shared" si="44"/>
        <v>0</v>
      </c>
      <c r="Q142" s="8">
        <f t="shared" si="44"/>
        <v>0</v>
      </c>
      <c r="R142" s="8">
        <f t="shared" si="44"/>
        <v>0</v>
      </c>
      <c r="S142" s="8">
        <f t="shared" si="44"/>
        <v>0</v>
      </c>
      <c r="T142" s="8">
        <f t="shared" si="44"/>
        <v>0</v>
      </c>
      <c r="U142" s="8">
        <f t="shared" si="44"/>
        <v>0</v>
      </c>
      <c r="V142" s="8">
        <f t="shared" si="44"/>
        <v>0</v>
      </c>
      <c r="W142" s="8">
        <f t="shared" si="44"/>
        <v>0</v>
      </c>
      <c r="X142" s="8">
        <f t="shared" si="44"/>
        <v>0</v>
      </c>
      <c r="Y142" s="8">
        <f t="shared" si="44"/>
        <v>0</v>
      </c>
      <c r="Z142" s="8">
        <f t="shared" si="44"/>
        <v>0</v>
      </c>
      <c r="AA142" s="8">
        <f t="shared" si="44"/>
        <v>0</v>
      </c>
      <c r="AB142" s="8">
        <f t="shared" si="44"/>
        <v>0</v>
      </c>
      <c r="AC142" s="8">
        <f t="shared" si="44"/>
        <v>0</v>
      </c>
      <c r="AD142" s="8">
        <f t="shared" si="44"/>
        <v>0</v>
      </c>
      <c r="AE142" s="8">
        <f t="shared" si="44"/>
        <v>0</v>
      </c>
      <c r="AF142" s="8">
        <f t="shared" si="44"/>
        <v>0</v>
      </c>
      <c r="AG142" s="8">
        <f t="shared" si="44"/>
        <v>0</v>
      </c>
      <c r="AH142" s="8">
        <f t="shared" si="44"/>
        <v>0</v>
      </c>
      <c r="AI142" s="1"/>
      <c r="AJ142" s="1"/>
    </row>
    <row r="143" spans="1:36" ht="12.75">
      <c r="A143" s="177"/>
      <c r="B143" s="177"/>
      <c r="C143" s="177"/>
      <c r="D143" s="7"/>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row>
    <row r="144" spans="1:36" ht="12.75">
      <c r="A144" s="177" t="s">
        <v>160</v>
      </c>
      <c r="B144" s="177"/>
      <c r="C144" s="177"/>
      <c r="D144" s="8">
        <f>IF(D142&gt;0,D142*0.35,0)</f>
        <v>0</v>
      </c>
      <c r="E144" s="8">
        <f>IF(E142&gt;0,E142*0.35,0)</f>
        <v>0</v>
      </c>
      <c r="F144" s="8">
        <f aca="true" t="shared" si="45" ref="F144:AH144">IF(F142&gt;0,F142*0.35,0)</f>
        <v>0</v>
      </c>
      <c r="G144" s="8">
        <f t="shared" si="45"/>
        <v>0</v>
      </c>
      <c r="H144" s="8">
        <f t="shared" si="45"/>
        <v>0</v>
      </c>
      <c r="I144" s="8">
        <f t="shared" si="45"/>
        <v>0</v>
      </c>
      <c r="J144" s="8">
        <f t="shared" si="45"/>
        <v>0</v>
      </c>
      <c r="K144" s="8">
        <f t="shared" si="45"/>
        <v>0</v>
      </c>
      <c r="L144" s="8">
        <f t="shared" si="45"/>
        <v>0</v>
      </c>
      <c r="M144" s="8">
        <f t="shared" si="45"/>
        <v>0</v>
      </c>
      <c r="N144" s="8">
        <f t="shared" si="45"/>
        <v>0</v>
      </c>
      <c r="O144" s="8">
        <f t="shared" si="45"/>
        <v>0</v>
      </c>
      <c r="P144" s="8">
        <f t="shared" si="45"/>
        <v>0</v>
      </c>
      <c r="Q144" s="8">
        <f t="shared" si="45"/>
        <v>0</v>
      </c>
      <c r="R144" s="8">
        <f t="shared" si="45"/>
        <v>0</v>
      </c>
      <c r="S144" s="8">
        <f t="shared" si="45"/>
        <v>0</v>
      </c>
      <c r="T144" s="8">
        <f t="shared" si="45"/>
        <v>0</v>
      </c>
      <c r="U144" s="8">
        <f t="shared" si="45"/>
        <v>0</v>
      </c>
      <c r="V144" s="8">
        <f t="shared" si="45"/>
        <v>0</v>
      </c>
      <c r="W144" s="8">
        <f t="shared" si="45"/>
        <v>0</v>
      </c>
      <c r="X144" s="8">
        <f t="shared" si="45"/>
        <v>0</v>
      </c>
      <c r="Y144" s="8">
        <f t="shared" si="45"/>
        <v>0</v>
      </c>
      <c r="Z144" s="8">
        <f t="shared" si="45"/>
        <v>0</v>
      </c>
      <c r="AA144" s="8">
        <f t="shared" si="45"/>
        <v>0</v>
      </c>
      <c r="AB144" s="8">
        <f t="shared" si="45"/>
        <v>0</v>
      </c>
      <c r="AC144" s="8">
        <f t="shared" si="45"/>
        <v>0</v>
      </c>
      <c r="AD144" s="8">
        <f t="shared" si="45"/>
        <v>0</v>
      </c>
      <c r="AE144" s="8">
        <f t="shared" si="45"/>
        <v>0</v>
      </c>
      <c r="AF144" s="8">
        <f t="shared" si="45"/>
        <v>0</v>
      </c>
      <c r="AG144" s="8">
        <f t="shared" si="45"/>
        <v>0</v>
      </c>
      <c r="AH144" s="8">
        <f t="shared" si="45"/>
        <v>0</v>
      </c>
      <c r="AI144" s="1"/>
      <c r="AJ144" s="1"/>
    </row>
    <row r="145" spans="1:36" ht="12.75">
      <c r="A145" s="177"/>
      <c r="B145" s="177"/>
      <c r="C145" s="177"/>
      <c r="D145" s="7"/>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row>
    <row r="146" spans="1:36" ht="12.75">
      <c r="A146" s="177" t="s">
        <v>161</v>
      </c>
      <c r="B146" s="177"/>
      <c r="C146" s="177"/>
      <c r="D146" s="8">
        <f>D142-D144</f>
        <v>0</v>
      </c>
      <c r="E146" s="8">
        <f>E142-E144</f>
        <v>0</v>
      </c>
      <c r="F146" s="8">
        <f aca="true" t="shared" si="46" ref="F146:AH146">F142-F144</f>
        <v>0</v>
      </c>
      <c r="G146" s="8">
        <f t="shared" si="46"/>
        <v>0</v>
      </c>
      <c r="H146" s="8">
        <f t="shared" si="46"/>
        <v>0</v>
      </c>
      <c r="I146" s="8">
        <f t="shared" si="46"/>
        <v>0</v>
      </c>
      <c r="J146" s="8">
        <f t="shared" si="46"/>
        <v>0</v>
      </c>
      <c r="K146" s="8">
        <f t="shared" si="46"/>
        <v>0</v>
      </c>
      <c r="L146" s="8">
        <f t="shared" si="46"/>
        <v>0</v>
      </c>
      <c r="M146" s="8">
        <f t="shared" si="46"/>
        <v>0</v>
      </c>
      <c r="N146" s="8">
        <f t="shared" si="46"/>
        <v>0</v>
      </c>
      <c r="O146" s="8">
        <f t="shared" si="46"/>
        <v>0</v>
      </c>
      <c r="P146" s="8">
        <f t="shared" si="46"/>
        <v>0</v>
      </c>
      <c r="Q146" s="8">
        <f t="shared" si="46"/>
        <v>0</v>
      </c>
      <c r="R146" s="8">
        <f t="shared" si="46"/>
        <v>0</v>
      </c>
      <c r="S146" s="8">
        <f t="shared" si="46"/>
        <v>0</v>
      </c>
      <c r="T146" s="8">
        <f t="shared" si="46"/>
        <v>0</v>
      </c>
      <c r="U146" s="8">
        <f t="shared" si="46"/>
        <v>0</v>
      </c>
      <c r="V146" s="8">
        <f t="shared" si="46"/>
        <v>0</v>
      </c>
      <c r="W146" s="8">
        <f t="shared" si="46"/>
        <v>0</v>
      </c>
      <c r="X146" s="8">
        <f t="shared" si="46"/>
        <v>0</v>
      </c>
      <c r="Y146" s="8">
        <f t="shared" si="46"/>
        <v>0</v>
      </c>
      <c r="Z146" s="8">
        <f t="shared" si="46"/>
        <v>0</v>
      </c>
      <c r="AA146" s="8">
        <f t="shared" si="46"/>
        <v>0</v>
      </c>
      <c r="AB146" s="8">
        <f t="shared" si="46"/>
        <v>0</v>
      </c>
      <c r="AC146" s="8">
        <f t="shared" si="46"/>
        <v>0</v>
      </c>
      <c r="AD146" s="8">
        <f t="shared" si="46"/>
        <v>0</v>
      </c>
      <c r="AE146" s="8">
        <f t="shared" si="46"/>
        <v>0</v>
      </c>
      <c r="AF146" s="8">
        <f t="shared" si="46"/>
        <v>0</v>
      </c>
      <c r="AG146" s="8">
        <f t="shared" si="46"/>
        <v>0</v>
      </c>
      <c r="AH146" s="8">
        <f t="shared" si="46"/>
        <v>0</v>
      </c>
      <c r="AI146" s="1"/>
      <c r="AJ146" s="1"/>
    </row>
    <row r="147" spans="1:36" ht="12.75">
      <c r="A147" s="177"/>
      <c r="B147" s="177"/>
      <c r="C147" s="177"/>
      <c r="D147" s="7"/>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row>
    <row r="148" spans="1:36" ht="12.75">
      <c r="A148" s="177" t="s">
        <v>165</v>
      </c>
      <c r="B148" s="177"/>
      <c r="C148" s="177"/>
      <c r="D148" s="8">
        <f>D146+D107+D138</f>
        <v>0</v>
      </c>
      <c r="E148" s="8">
        <f>E146+E107+E138</f>
        <v>0</v>
      </c>
      <c r="F148" s="8">
        <f aca="true" t="shared" si="47" ref="F148:AH148">F146+F107+F138</f>
        <v>0</v>
      </c>
      <c r="G148" s="8">
        <f t="shared" si="47"/>
        <v>0</v>
      </c>
      <c r="H148" s="8">
        <f t="shared" si="47"/>
        <v>0</v>
      </c>
      <c r="I148" s="8">
        <f t="shared" si="47"/>
        <v>0</v>
      </c>
      <c r="J148" s="8">
        <f t="shared" si="47"/>
        <v>0</v>
      </c>
      <c r="K148" s="8">
        <f t="shared" si="47"/>
        <v>0</v>
      </c>
      <c r="L148" s="8">
        <f t="shared" si="47"/>
        <v>0</v>
      </c>
      <c r="M148" s="8">
        <f t="shared" si="47"/>
        <v>0</v>
      </c>
      <c r="N148" s="8">
        <f t="shared" si="47"/>
        <v>0</v>
      </c>
      <c r="O148" s="8">
        <f t="shared" si="47"/>
        <v>0</v>
      </c>
      <c r="P148" s="8">
        <f t="shared" si="47"/>
        <v>0</v>
      </c>
      <c r="Q148" s="8">
        <f t="shared" si="47"/>
        <v>0</v>
      </c>
      <c r="R148" s="8">
        <f t="shared" si="47"/>
        <v>0</v>
      </c>
      <c r="S148" s="8">
        <f t="shared" si="47"/>
        <v>0</v>
      </c>
      <c r="T148" s="8">
        <f t="shared" si="47"/>
        <v>0</v>
      </c>
      <c r="U148" s="8">
        <f t="shared" si="47"/>
        <v>0</v>
      </c>
      <c r="V148" s="8">
        <f t="shared" si="47"/>
        <v>0</v>
      </c>
      <c r="W148" s="8">
        <f t="shared" si="47"/>
        <v>0</v>
      </c>
      <c r="X148" s="8">
        <f t="shared" si="47"/>
        <v>0</v>
      </c>
      <c r="Y148" s="8">
        <f t="shared" si="47"/>
        <v>0</v>
      </c>
      <c r="Z148" s="8">
        <f t="shared" si="47"/>
        <v>0</v>
      </c>
      <c r="AA148" s="8">
        <f t="shared" si="47"/>
        <v>0</v>
      </c>
      <c r="AB148" s="8">
        <f t="shared" si="47"/>
        <v>0</v>
      </c>
      <c r="AC148" s="8">
        <f t="shared" si="47"/>
        <v>0</v>
      </c>
      <c r="AD148" s="8">
        <f t="shared" si="47"/>
        <v>0</v>
      </c>
      <c r="AE148" s="8">
        <f t="shared" si="47"/>
        <v>0</v>
      </c>
      <c r="AF148" s="8">
        <f t="shared" si="47"/>
        <v>0</v>
      </c>
      <c r="AG148" s="8">
        <f t="shared" si="47"/>
        <v>0</v>
      </c>
      <c r="AH148" s="8">
        <f t="shared" si="47"/>
        <v>0</v>
      </c>
      <c r="AI148" s="1"/>
      <c r="AJ148" s="1"/>
    </row>
    <row r="149" spans="1:36" ht="9.75" customHeight="1">
      <c r="A149" s="177"/>
      <c r="B149" s="177"/>
      <c r="C149" s="177"/>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row>
    <row r="150" spans="1:36" ht="12.75">
      <c r="A150" s="177" t="s">
        <v>162</v>
      </c>
      <c r="B150" s="177"/>
      <c r="C150" s="177"/>
      <c r="D150" s="6">
        <f>D148-D98</f>
        <v>0</v>
      </c>
      <c r="E150" s="98">
        <f>E148-E98</f>
        <v>0</v>
      </c>
      <c r="F150" s="8">
        <f aca="true" t="shared" si="48" ref="F150:AH150">F148-F98</f>
        <v>0</v>
      </c>
      <c r="G150" s="8">
        <f t="shared" si="48"/>
        <v>0</v>
      </c>
      <c r="H150" s="8">
        <f t="shared" si="48"/>
        <v>0</v>
      </c>
      <c r="I150" s="8">
        <f t="shared" si="48"/>
        <v>0</v>
      </c>
      <c r="J150" s="8">
        <f t="shared" si="48"/>
        <v>0</v>
      </c>
      <c r="K150" s="8">
        <f t="shared" si="48"/>
        <v>0</v>
      </c>
      <c r="L150" s="8">
        <f t="shared" si="48"/>
        <v>0</v>
      </c>
      <c r="M150" s="8">
        <f t="shared" si="48"/>
        <v>0</v>
      </c>
      <c r="N150" s="8">
        <f t="shared" si="48"/>
        <v>0</v>
      </c>
      <c r="O150" s="8">
        <f t="shared" si="48"/>
        <v>0</v>
      </c>
      <c r="P150" s="8">
        <f t="shared" si="48"/>
        <v>0</v>
      </c>
      <c r="Q150" s="8">
        <f t="shared" si="48"/>
        <v>0</v>
      </c>
      <c r="R150" s="8">
        <f t="shared" si="48"/>
        <v>0</v>
      </c>
      <c r="S150" s="8">
        <f t="shared" si="48"/>
        <v>0</v>
      </c>
      <c r="T150" s="8">
        <f t="shared" si="48"/>
        <v>0</v>
      </c>
      <c r="U150" s="8">
        <f t="shared" si="48"/>
        <v>0</v>
      </c>
      <c r="V150" s="8">
        <f t="shared" si="48"/>
        <v>0</v>
      </c>
      <c r="W150" s="8">
        <f t="shared" si="48"/>
        <v>0</v>
      </c>
      <c r="X150" s="8">
        <f t="shared" si="48"/>
        <v>0</v>
      </c>
      <c r="Y150" s="8">
        <f t="shared" si="48"/>
        <v>0</v>
      </c>
      <c r="Z150" s="8">
        <f t="shared" si="48"/>
        <v>0</v>
      </c>
      <c r="AA150" s="8">
        <f t="shared" si="48"/>
        <v>0</v>
      </c>
      <c r="AB150" s="8">
        <f t="shared" si="48"/>
        <v>0</v>
      </c>
      <c r="AC150" s="8">
        <f t="shared" si="48"/>
        <v>0</v>
      </c>
      <c r="AD150" s="8">
        <f t="shared" si="48"/>
        <v>0</v>
      </c>
      <c r="AE150" s="8">
        <f t="shared" si="48"/>
        <v>0</v>
      </c>
      <c r="AF150" s="8">
        <f t="shared" si="48"/>
        <v>0</v>
      </c>
      <c r="AG150" s="8">
        <f t="shared" si="48"/>
        <v>0</v>
      </c>
      <c r="AH150" s="8">
        <f t="shared" si="48"/>
        <v>0</v>
      </c>
      <c r="AI150" s="1"/>
      <c r="AJ150" s="1"/>
    </row>
    <row r="151" spans="1:36" ht="8.25" customHeight="1" thickBot="1">
      <c r="A151" s="177"/>
      <c r="B151" s="177"/>
      <c r="C151" s="177"/>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row>
    <row r="152" spans="1:36" ht="19.5" customHeight="1" thickBot="1">
      <c r="A152" s="177"/>
      <c r="B152" s="177"/>
      <c r="C152" s="177"/>
      <c r="D152" s="157" t="s">
        <v>91</v>
      </c>
      <c r="E152" s="158"/>
      <c r="F152" s="67" t="e">
        <f>IRR(D150:AH150)</f>
        <v>#NUM!</v>
      </c>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row>
    <row r="153" spans="1:35" ht="9"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row>
    <row r="154" spans="1:35" s="31" customFormat="1" ht="13.5" customHeight="1">
      <c r="A154" s="198" t="s">
        <v>141</v>
      </c>
      <c r="B154" s="198"/>
      <c r="C154" s="198"/>
      <c r="D154" s="198"/>
      <c r="E154" s="198"/>
      <c r="F154" s="198"/>
      <c r="G154" s="198"/>
      <c r="H154" s="198"/>
      <c r="I154" s="198"/>
      <c r="J154" s="198"/>
      <c r="K154" s="198"/>
      <c r="L154" s="198"/>
      <c r="M154" s="198"/>
      <c r="N154" s="198"/>
      <c r="O154" s="198"/>
      <c r="P154" s="198"/>
      <c r="Q154" s="198"/>
      <c r="R154" s="198"/>
      <c r="S154" s="198"/>
      <c r="T154" s="198"/>
      <c r="U154" s="198"/>
      <c r="V154" s="198"/>
      <c r="W154" s="198"/>
      <c r="X154" s="198"/>
      <c r="Y154" s="198"/>
      <c r="Z154" s="198"/>
      <c r="AA154" s="198"/>
      <c r="AB154" s="198"/>
      <c r="AC154" s="198"/>
      <c r="AD154" s="198"/>
      <c r="AE154" s="198"/>
      <c r="AF154" s="198"/>
      <c r="AG154" s="198"/>
      <c r="AH154" s="198"/>
      <c r="AI154" s="30"/>
    </row>
    <row r="155" spans="1:35" ht="14.25" customHeight="1">
      <c r="A155" s="209"/>
      <c r="B155" s="209"/>
      <c r="C155" s="1"/>
      <c r="D155" s="177" t="s">
        <v>140</v>
      </c>
      <c r="E155" s="177"/>
      <c r="F155" s="177"/>
      <c r="G155" s="177"/>
      <c r="H155" s="177"/>
      <c r="I155" s="177"/>
      <c r="J155" s="177"/>
      <c r="K155" s="177"/>
      <c r="L155" s="177"/>
      <c r="M155" s="177"/>
      <c r="N155" s="177"/>
      <c r="O155" s="78"/>
      <c r="P155" s="78"/>
      <c r="Q155" s="78"/>
      <c r="R155" s="78"/>
      <c r="S155" s="78"/>
      <c r="T155" s="78"/>
      <c r="U155" s="78"/>
      <c r="V155" s="78"/>
      <c r="W155" s="78"/>
      <c r="X155" s="78"/>
      <c r="Y155" s="78"/>
      <c r="Z155" s="78"/>
      <c r="AA155" s="78"/>
      <c r="AB155" s="78"/>
      <c r="AC155" s="78"/>
      <c r="AD155" s="78"/>
      <c r="AE155" s="78"/>
      <c r="AF155" s="78"/>
      <c r="AG155" s="78"/>
      <c r="AH155" s="78"/>
      <c r="AI155" s="1"/>
    </row>
    <row r="156" spans="1:35" ht="14.25" customHeight="1">
      <c r="A156" s="156" t="s">
        <v>26</v>
      </c>
      <c r="B156" s="156"/>
      <c r="C156" s="156"/>
      <c r="D156" s="156" t="s">
        <v>25</v>
      </c>
      <c r="E156" s="156"/>
      <c r="F156" s="156"/>
      <c r="G156" s="156"/>
      <c r="H156" s="156"/>
      <c r="I156" s="156"/>
      <c r="J156" s="156"/>
      <c r="K156" s="156"/>
      <c r="L156" s="156"/>
      <c r="M156" s="156"/>
      <c r="N156" s="156"/>
      <c r="O156" s="66"/>
      <c r="P156" s="66"/>
      <c r="Q156" s="66"/>
      <c r="R156" s="66"/>
      <c r="S156" s="66"/>
      <c r="T156" s="66"/>
      <c r="U156" s="66"/>
      <c r="V156" s="66"/>
      <c r="W156" s="66"/>
      <c r="X156" s="66"/>
      <c r="Y156" s="66"/>
      <c r="Z156" s="66"/>
      <c r="AA156" s="66"/>
      <c r="AB156" s="66"/>
      <c r="AC156" s="66"/>
      <c r="AD156" s="66"/>
      <c r="AE156" s="66"/>
      <c r="AF156" s="66"/>
      <c r="AG156" s="66"/>
      <c r="AH156" s="66"/>
      <c r="AI156" s="1"/>
    </row>
    <row r="157" spans="1:35" ht="14.25" customHeight="1" hidden="1">
      <c r="A157" s="178"/>
      <c r="B157" s="178"/>
      <c r="C157" s="178">
        <v>0</v>
      </c>
      <c r="D157" s="97">
        <v>1</v>
      </c>
      <c r="E157" s="97">
        <v>2</v>
      </c>
      <c r="F157" s="97">
        <v>3</v>
      </c>
      <c r="G157" s="97">
        <v>4</v>
      </c>
      <c r="H157" s="97">
        <v>5</v>
      </c>
      <c r="I157" s="97">
        <v>6</v>
      </c>
      <c r="J157" s="97">
        <v>7</v>
      </c>
      <c r="K157" s="97">
        <v>8</v>
      </c>
      <c r="L157" s="97">
        <v>9</v>
      </c>
      <c r="M157" s="97">
        <v>10</v>
      </c>
      <c r="N157" s="97">
        <v>11</v>
      </c>
      <c r="O157" s="97">
        <v>12</v>
      </c>
      <c r="P157" s="97">
        <v>13</v>
      </c>
      <c r="Q157" s="97">
        <v>14</v>
      </c>
      <c r="R157" s="97">
        <v>15</v>
      </c>
      <c r="S157" s="97">
        <v>16</v>
      </c>
      <c r="T157" s="97">
        <v>17</v>
      </c>
      <c r="U157" s="97">
        <v>18</v>
      </c>
      <c r="V157" s="97">
        <v>19</v>
      </c>
      <c r="W157" s="97">
        <v>20</v>
      </c>
      <c r="X157" s="97">
        <v>21</v>
      </c>
      <c r="Y157" s="97">
        <v>22</v>
      </c>
      <c r="Z157" s="97">
        <v>23</v>
      </c>
      <c r="AA157" s="97">
        <v>24</v>
      </c>
      <c r="AB157" s="97">
        <v>25</v>
      </c>
      <c r="AC157" s="97">
        <v>26</v>
      </c>
      <c r="AD157" s="97">
        <v>27</v>
      </c>
      <c r="AE157" s="97">
        <v>28</v>
      </c>
      <c r="AF157" s="97">
        <v>29</v>
      </c>
      <c r="AG157" s="97">
        <v>30</v>
      </c>
      <c r="AH157" s="78"/>
      <c r="AI157" s="1"/>
    </row>
    <row r="158" spans="1:36" ht="14.25" customHeight="1">
      <c r="A158" s="178"/>
      <c r="B158" s="178"/>
      <c r="C158" s="155"/>
      <c r="D158" s="93" t="s">
        <v>49</v>
      </c>
      <c r="E158" s="75" t="s">
        <v>50</v>
      </c>
      <c r="F158" s="75" t="s">
        <v>51</v>
      </c>
      <c r="G158" s="75" t="s">
        <v>52</v>
      </c>
      <c r="H158" s="75" t="s">
        <v>53</v>
      </c>
      <c r="I158" s="75" t="s">
        <v>54</v>
      </c>
      <c r="J158" s="75" t="s">
        <v>55</v>
      </c>
      <c r="K158" s="75" t="s">
        <v>56</v>
      </c>
      <c r="L158" s="75" t="s">
        <v>57</v>
      </c>
      <c r="M158" s="75" t="s">
        <v>58</v>
      </c>
      <c r="N158" s="75" t="s">
        <v>59</v>
      </c>
      <c r="O158" s="75" t="s">
        <v>60</v>
      </c>
      <c r="P158" s="75" t="s">
        <v>61</v>
      </c>
      <c r="Q158" s="75" t="s">
        <v>62</v>
      </c>
      <c r="R158" s="75" t="s">
        <v>63</v>
      </c>
      <c r="S158" s="75" t="s">
        <v>64</v>
      </c>
      <c r="T158" s="75" t="s">
        <v>65</v>
      </c>
      <c r="U158" s="75" t="s">
        <v>66</v>
      </c>
      <c r="V158" s="75" t="s">
        <v>67</v>
      </c>
      <c r="W158" s="75" t="s">
        <v>68</v>
      </c>
      <c r="X158" s="75" t="s">
        <v>69</v>
      </c>
      <c r="Y158" s="75" t="s">
        <v>70</v>
      </c>
      <c r="Z158" s="75" t="s">
        <v>71</v>
      </c>
      <c r="AA158" s="75" t="s">
        <v>72</v>
      </c>
      <c r="AB158" s="75" t="s">
        <v>73</v>
      </c>
      <c r="AC158" s="75" t="s">
        <v>74</v>
      </c>
      <c r="AD158" s="75" t="s">
        <v>75</v>
      </c>
      <c r="AE158" s="75" t="s">
        <v>76</v>
      </c>
      <c r="AF158" s="75" t="s">
        <v>77</v>
      </c>
      <c r="AG158" s="75" t="s">
        <v>78</v>
      </c>
      <c r="AH158" s="75" t="s">
        <v>79</v>
      </c>
      <c r="AI158" s="1"/>
      <c r="AJ158" s="1"/>
    </row>
    <row r="159" spans="1:36" ht="12.75">
      <c r="A159" s="178"/>
      <c r="B159" s="178"/>
      <c r="C159" s="178"/>
      <c r="D159" s="90"/>
      <c r="E159" s="85"/>
      <c r="F159" s="85"/>
      <c r="G159" s="78"/>
      <c r="H159" s="78"/>
      <c r="I159" s="78"/>
      <c r="J159" s="78"/>
      <c r="K159" s="78"/>
      <c r="L159" s="78"/>
      <c r="M159" s="78"/>
      <c r="N159" s="78"/>
      <c r="O159" s="78"/>
      <c r="P159" s="78"/>
      <c r="Q159" s="78"/>
      <c r="R159" s="78"/>
      <c r="S159" s="78"/>
      <c r="T159" s="78"/>
      <c r="U159" s="78"/>
      <c r="V159" s="78"/>
      <c r="W159" s="78"/>
      <c r="X159" s="78"/>
      <c r="Y159" s="78"/>
      <c r="Z159" s="78"/>
      <c r="AA159" s="78"/>
      <c r="AB159" s="78"/>
      <c r="AC159" s="78"/>
      <c r="AD159" s="78"/>
      <c r="AE159" s="78"/>
      <c r="AF159" s="78"/>
      <c r="AG159" s="78"/>
      <c r="AH159" s="78"/>
      <c r="AI159" s="1"/>
      <c r="AJ159" s="1"/>
    </row>
    <row r="160" spans="1:36" ht="12.75">
      <c r="A160" s="177" t="s">
        <v>143</v>
      </c>
      <c r="B160" s="177"/>
      <c r="C160" s="155"/>
      <c r="D160" s="127">
        <f>D91</f>
        <v>0</v>
      </c>
      <c r="E160" s="127">
        <f aca="true" t="shared" si="49" ref="E160:AH160">E91</f>
        <v>0</v>
      </c>
      <c r="F160" s="127">
        <f t="shared" si="49"/>
        <v>0</v>
      </c>
      <c r="G160" s="127">
        <f t="shared" si="49"/>
        <v>0</v>
      </c>
      <c r="H160" s="127">
        <f t="shared" si="49"/>
        <v>0</v>
      </c>
      <c r="I160" s="127">
        <f t="shared" si="49"/>
        <v>0</v>
      </c>
      <c r="J160" s="127">
        <f t="shared" si="49"/>
        <v>0</v>
      </c>
      <c r="K160" s="127">
        <f t="shared" si="49"/>
        <v>0</v>
      </c>
      <c r="L160" s="127">
        <f t="shared" si="49"/>
        <v>0</v>
      </c>
      <c r="M160" s="127">
        <f t="shared" si="49"/>
        <v>0</v>
      </c>
      <c r="N160" s="127">
        <f t="shared" si="49"/>
        <v>0</v>
      </c>
      <c r="O160" s="127">
        <f t="shared" si="49"/>
        <v>0</v>
      </c>
      <c r="P160" s="127">
        <f t="shared" si="49"/>
        <v>0</v>
      </c>
      <c r="Q160" s="127">
        <f t="shared" si="49"/>
        <v>0</v>
      </c>
      <c r="R160" s="127">
        <f t="shared" si="49"/>
        <v>0</v>
      </c>
      <c r="S160" s="127">
        <f t="shared" si="49"/>
        <v>0</v>
      </c>
      <c r="T160" s="127">
        <f t="shared" si="49"/>
        <v>0</v>
      </c>
      <c r="U160" s="127">
        <f t="shared" si="49"/>
        <v>0</v>
      </c>
      <c r="V160" s="127">
        <f t="shared" si="49"/>
        <v>0</v>
      </c>
      <c r="W160" s="127">
        <f t="shared" si="49"/>
        <v>0</v>
      </c>
      <c r="X160" s="127">
        <f t="shared" si="49"/>
        <v>0</v>
      </c>
      <c r="Y160" s="127">
        <f t="shared" si="49"/>
        <v>0</v>
      </c>
      <c r="Z160" s="127">
        <f t="shared" si="49"/>
        <v>0</v>
      </c>
      <c r="AA160" s="127">
        <f t="shared" si="49"/>
        <v>0</v>
      </c>
      <c r="AB160" s="127">
        <f t="shared" si="49"/>
        <v>0</v>
      </c>
      <c r="AC160" s="127">
        <f t="shared" si="49"/>
        <v>0</v>
      </c>
      <c r="AD160" s="127">
        <f t="shared" si="49"/>
        <v>0</v>
      </c>
      <c r="AE160" s="127">
        <f t="shared" si="49"/>
        <v>0</v>
      </c>
      <c r="AF160" s="127">
        <f t="shared" si="49"/>
        <v>0</v>
      </c>
      <c r="AG160" s="127">
        <f t="shared" si="49"/>
        <v>0</v>
      </c>
      <c r="AH160" s="127">
        <f t="shared" si="49"/>
        <v>0</v>
      </c>
      <c r="AI160" s="15"/>
      <c r="AJ160" s="1"/>
    </row>
    <row r="161" spans="1:36" ht="12.75">
      <c r="A161" s="177" t="s">
        <v>144</v>
      </c>
      <c r="B161" s="177"/>
      <c r="C161" s="155"/>
      <c r="D161" s="127">
        <f>D92</f>
        <v>0</v>
      </c>
      <c r="E161" s="127">
        <f aca="true" t="shared" si="50" ref="E161:AH161">E92</f>
        <v>0</v>
      </c>
      <c r="F161" s="127">
        <f t="shared" si="50"/>
        <v>0</v>
      </c>
      <c r="G161" s="127">
        <f t="shared" si="50"/>
        <v>0</v>
      </c>
      <c r="H161" s="127">
        <f t="shared" si="50"/>
        <v>0</v>
      </c>
      <c r="I161" s="127">
        <f t="shared" si="50"/>
        <v>0</v>
      </c>
      <c r="J161" s="127">
        <f t="shared" si="50"/>
        <v>0</v>
      </c>
      <c r="K161" s="127">
        <f t="shared" si="50"/>
        <v>0</v>
      </c>
      <c r="L161" s="127">
        <f t="shared" si="50"/>
        <v>0</v>
      </c>
      <c r="M161" s="127">
        <f t="shared" si="50"/>
        <v>0</v>
      </c>
      <c r="N161" s="127">
        <f t="shared" si="50"/>
        <v>0</v>
      </c>
      <c r="O161" s="127">
        <f t="shared" si="50"/>
        <v>0</v>
      </c>
      <c r="P161" s="127">
        <f t="shared" si="50"/>
        <v>0</v>
      </c>
      <c r="Q161" s="127">
        <f t="shared" si="50"/>
        <v>0</v>
      </c>
      <c r="R161" s="127">
        <f t="shared" si="50"/>
        <v>0</v>
      </c>
      <c r="S161" s="127">
        <f t="shared" si="50"/>
        <v>0</v>
      </c>
      <c r="T161" s="127">
        <f t="shared" si="50"/>
        <v>0</v>
      </c>
      <c r="U161" s="127">
        <f t="shared" si="50"/>
        <v>0</v>
      </c>
      <c r="V161" s="127">
        <f t="shared" si="50"/>
        <v>0</v>
      </c>
      <c r="W161" s="127">
        <f t="shared" si="50"/>
        <v>0</v>
      </c>
      <c r="X161" s="127">
        <f t="shared" si="50"/>
        <v>0</v>
      </c>
      <c r="Y161" s="127">
        <f t="shared" si="50"/>
        <v>0</v>
      </c>
      <c r="Z161" s="127">
        <f t="shared" si="50"/>
        <v>0</v>
      </c>
      <c r="AA161" s="127">
        <f t="shared" si="50"/>
        <v>0</v>
      </c>
      <c r="AB161" s="127">
        <f t="shared" si="50"/>
        <v>0</v>
      </c>
      <c r="AC161" s="127">
        <f t="shared" si="50"/>
        <v>0</v>
      </c>
      <c r="AD161" s="127">
        <f t="shared" si="50"/>
        <v>0</v>
      </c>
      <c r="AE161" s="127">
        <f t="shared" si="50"/>
        <v>0</v>
      </c>
      <c r="AF161" s="127">
        <f t="shared" si="50"/>
        <v>0</v>
      </c>
      <c r="AG161" s="127">
        <f t="shared" si="50"/>
        <v>0</v>
      </c>
      <c r="AH161" s="127">
        <f t="shared" si="50"/>
        <v>0</v>
      </c>
      <c r="AI161" s="1"/>
      <c r="AJ161" s="1"/>
    </row>
    <row r="162" spans="1:36" ht="12.75">
      <c r="A162" s="78" t="s">
        <v>216</v>
      </c>
      <c r="B162" s="78"/>
      <c r="C162" s="137"/>
      <c r="D162" s="166"/>
      <c r="E162" s="166"/>
      <c r="F162" s="166"/>
      <c r="G162" s="166"/>
      <c r="H162" s="166"/>
      <c r="I162" s="166"/>
      <c r="J162" s="166"/>
      <c r="K162" s="166"/>
      <c r="L162" s="166"/>
      <c r="M162" s="166"/>
      <c r="N162" s="166"/>
      <c r="O162" s="166"/>
      <c r="P162" s="166"/>
      <c r="Q162" s="166"/>
      <c r="R162" s="166"/>
      <c r="S162" s="166"/>
      <c r="T162" s="166"/>
      <c r="U162" s="166"/>
      <c r="V162" s="166"/>
      <c r="W162" s="166"/>
      <c r="X162" s="166"/>
      <c r="Y162" s="166"/>
      <c r="Z162" s="166"/>
      <c r="AA162" s="166"/>
      <c r="AB162" s="166"/>
      <c r="AC162" s="166"/>
      <c r="AD162" s="166"/>
      <c r="AE162" s="166"/>
      <c r="AF162" s="166"/>
      <c r="AG162" s="166"/>
      <c r="AH162" s="166"/>
      <c r="AI162" s="1"/>
      <c r="AJ162" s="1"/>
    </row>
    <row r="163" spans="1:36" ht="12.75">
      <c r="A163" s="177" t="s">
        <v>214</v>
      </c>
      <c r="B163" s="177"/>
      <c r="C163" s="155"/>
      <c r="D163" s="127">
        <f>D93</f>
        <v>0</v>
      </c>
      <c r="E163" s="127">
        <f aca="true" t="shared" si="51" ref="E163:AH163">E93</f>
        <v>0</v>
      </c>
      <c r="F163" s="127">
        <f t="shared" si="51"/>
        <v>0</v>
      </c>
      <c r="G163" s="127">
        <f t="shared" si="51"/>
        <v>0</v>
      </c>
      <c r="H163" s="127">
        <f t="shared" si="51"/>
        <v>0</v>
      </c>
      <c r="I163" s="127">
        <f t="shared" si="51"/>
        <v>0</v>
      </c>
      <c r="J163" s="127">
        <f t="shared" si="51"/>
        <v>0</v>
      </c>
      <c r="K163" s="127">
        <f t="shared" si="51"/>
        <v>0</v>
      </c>
      <c r="L163" s="127">
        <f t="shared" si="51"/>
        <v>0</v>
      </c>
      <c r="M163" s="127">
        <f t="shared" si="51"/>
        <v>0</v>
      </c>
      <c r="N163" s="127">
        <f t="shared" si="51"/>
        <v>0</v>
      </c>
      <c r="O163" s="127">
        <f t="shared" si="51"/>
        <v>0</v>
      </c>
      <c r="P163" s="127">
        <f t="shared" si="51"/>
        <v>0</v>
      </c>
      <c r="Q163" s="127">
        <f t="shared" si="51"/>
        <v>0</v>
      </c>
      <c r="R163" s="127">
        <f t="shared" si="51"/>
        <v>0</v>
      </c>
      <c r="S163" s="127">
        <f t="shared" si="51"/>
        <v>0</v>
      </c>
      <c r="T163" s="127">
        <f t="shared" si="51"/>
        <v>0</v>
      </c>
      <c r="U163" s="127">
        <f t="shared" si="51"/>
        <v>0</v>
      </c>
      <c r="V163" s="127">
        <f t="shared" si="51"/>
        <v>0</v>
      </c>
      <c r="W163" s="127">
        <f t="shared" si="51"/>
        <v>0</v>
      </c>
      <c r="X163" s="127">
        <f t="shared" si="51"/>
        <v>0</v>
      </c>
      <c r="Y163" s="127">
        <f t="shared" si="51"/>
        <v>0</v>
      </c>
      <c r="Z163" s="127">
        <f t="shared" si="51"/>
        <v>0</v>
      </c>
      <c r="AA163" s="127">
        <f t="shared" si="51"/>
        <v>0</v>
      </c>
      <c r="AB163" s="127">
        <f t="shared" si="51"/>
        <v>0</v>
      </c>
      <c r="AC163" s="127">
        <f t="shared" si="51"/>
        <v>0</v>
      </c>
      <c r="AD163" s="127">
        <f t="shared" si="51"/>
        <v>0</v>
      </c>
      <c r="AE163" s="127">
        <f t="shared" si="51"/>
        <v>0</v>
      </c>
      <c r="AF163" s="127">
        <f t="shared" si="51"/>
        <v>0</v>
      </c>
      <c r="AG163" s="127">
        <f t="shared" si="51"/>
        <v>0</v>
      </c>
      <c r="AH163" s="127">
        <f t="shared" si="51"/>
        <v>0</v>
      </c>
      <c r="AI163" s="1"/>
      <c r="AJ163" s="1"/>
    </row>
    <row r="164" spans="1:36" ht="12.75">
      <c r="A164" s="177" t="s">
        <v>215</v>
      </c>
      <c r="B164" s="177"/>
      <c r="C164" s="155"/>
      <c r="D164" s="122"/>
      <c r="E164" s="122"/>
      <c r="F164" s="122"/>
      <c r="G164" s="122"/>
      <c r="H164" s="122"/>
      <c r="I164" s="122"/>
      <c r="J164" s="122"/>
      <c r="K164" s="122"/>
      <c r="L164" s="122"/>
      <c r="M164" s="122"/>
      <c r="N164" s="122"/>
      <c r="O164" s="122"/>
      <c r="P164" s="122"/>
      <c r="Q164" s="122"/>
      <c r="R164" s="122"/>
      <c r="S164" s="122"/>
      <c r="T164" s="122"/>
      <c r="U164" s="122"/>
      <c r="V164" s="122"/>
      <c r="W164" s="122"/>
      <c r="X164" s="122"/>
      <c r="Y164" s="122"/>
      <c r="Z164" s="122"/>
      <c r="AA164" s="122"/>
      <c r="AB164" s="122"/>
      <c r="AC164" s="122"/>
      <c r="AD164" s="122"/>
      <c r="AE164" s="122"/>
      <c r="AF164" s="122"/>
      <c r="AG164" s="122"/>
      <c r="AH164" s="122"/>
      <c r="AI164" s="7"/>
      <c r="AJ164" s="1"/>
    </row>
    <row r="165" spans="1:36" ht="8.25" customHeight="1">
      <c r="A165" s="178"/>
      <c r="B165" s="178"/>
      <c r="C165" s="178"/>
      <c r="D165" s="90"/>
      <c r="E165" s="90"/>
      <c r="F165" s="90"/>
      <c r="G165" s="90"/>
      <c r="H165" s="90"/>
      <c r="I165" s="90"/>
      <c r="J165" s="90"/>
      <c r="K165" s="90"/>
      <c r="L165" s="90"/>
      <c r="M165" s="90"/>
      <c r="N165" s="90"/>
      <c r="O165" s="90"/>
      <c r="P165" s="90"/>
      <c r="Q165" s="90"/>
      <c r="R165" s="90"/>
      <c r="S165" s="90"/>
      <c r="T165" s="90"/>
      <c r="U165" s="90"/>
      <c r="V165" s="90"/>
      <c r="W165" s="90"/>
      <c r="X165" s="90"/>
      <c r="Y165" s="90"/>
      <c r="Z165" s="90"/>
      <c r="AA165" s="90"/>
      <c r="AB165" s="90"/>
      <c r="AC165" s="90"/>
      <c r="AD165" s="90"/>
      <c r="AE165" s="90"/>
      <c r="AF165" s="90"/>
      <c r="AG165" s="90"/>
      <c r="AH165" s="90"/>
      <c r="AI165" s="7"/>
      <c r="AJ165" s="1"/>
    </row>
    <row r="166" spans="1:36" ht="12" customHeight="1">
      <c r="A166" s="177" t="s">
        <v>146</v>
      </c>
      <c r="B166" s="177"/>
      <c r="C166" s="155"/>
      <c r="D166" s="127">
        <f>D95</f>
        <v>0</v>
      </c>
      <c r="E166" s="127">
        <f aca="true" t="shared" si="52" ref="E166:AH166">E95</f>
        <v>0</v>
      </c>
      <c r="F166" s="127">
        <f t="shared" si="52"/>
        <v>0</v>
      </c>
      <c r="G166" s="127">
        <f t="shared" si="52"/>
        <v>0</v>
      </c>
      <c r="H166" s="127">
        <f t="shared" si="52"/>
        <v>0</v>
      </c>
      <c r="I166" s="127">
        <f t="shared" si="52"/>
        <v>0</v>
      </c>
      <c r="J166" s="127">
        <f t="shared" si="52"/>
        <v>0</v>
      </c>
      <c r="K166" s="127">
        <f t="shared" si="52"/>
        <v>0</v>
      </c>
      <c r="L166" s="127">
        <f t="shared" si="52"/>
        <v>0</v>
      </c>
      <c r="M166" s="127">
        <f t="shared" si="52"/>
        <v>0</v>
      </c>
      <c r="N166" s="127">
        <f t="shared" si="52"/>
        <v>0</v>
      </c>
      <c r="O166" s="127">
        <f t="shared" si="52"/>
        <v>0</v>
      </c>
      <c r="P166" s="127">
        <f t="shared" si="52"/>
        <v>0</v>
      </c>
      <c r="Q166" s="127">
        <f t="shared" si="52"/>
        <v>0</v>
      </c>
      <c r="R166" s="127">
        <f t="shared" si="52"/>
        <v>0</v>
      </c>
      <c r="S166" s="127">
        <f t="shared" si="52"/>
        <v>0</v>
      </c>
      <c r="T166" s="127">
        <f t="shared" si="52"/>
        <v>0</v>
      </c>
      <c r="U166" s="127">
        <f t="shared" si="52"/>
        <v>0</v>
      </c>
      <c r="V166" s="127">
        <f t="shared" si="52"/>
        <v>0</v>
      </c>
      <c r="W166" s="127">
        <f t="shared" si="52"/>
        <v>0</v>
      </c>
      <c r="X166" s="127">
        <f t="shared" si="52"/>
        <v>0</v>
      </c>
      <c r="Y166" s="127">
        <f t="shared" si="52"/>
        <v>0</v>
      </c>
      <c r="Z166" s="127">
        <f t="shared" si="52"/>
        <v>0</v>
      </c>
      <c r="AA166" s="127">
        <f t="shared" si="52"/>
        <v>0</v>
      </c>
      <c r="AB166" s="127">
        <f t="shared" si="52"/>
        <v>0</v>
      </c>
      <c r="AC166" s="127">
        <f t="shared" si="52"/>
        <v>0</v>
      </c>
      <c r="AD166" s="127">
        <f t="shared" si="52"/>
        <v>0</v>
      </c>
      <c r="AE166" s="127">
        <f t="shared" si="52"/>
        <v>0</v>
      </c>
      <c r="AF166" s="127">
        <f t="shared" si="52"/>
        <v>0</v>
      </c>
      <c r="AG166" s="127">
        <f t="shared" si="52"/>
        <v>0</v>
      </c>
      <c r="AH166" s="127">
        <f t="shared" si="52"/>
        <v>0</v>
      </c>
      <c r="AI166" s="78"/>
      <c r="AJ166" s="78"/>
    </row>
    <row r="167" spans="1:36" ht="12.75">
      <c r="A167" s="177" t="s">
        <v>147</v>
      </c>
      <c r="B167" s="177"/>
      <c r="C167" s="155"/>
      <c r="D167" s="127">
        <f>D96</f>
        <v>0</v>
      </c>
      <c r="E167" s="127">
        <f aca="true" t="shared" si="53" ref="E167:AH167">E96</f>
        <v>0</v>
      </c>
      <c r="F167" s="127">
        <f t="shared" si="53"/>
        <v>0</v>
      </c>
      <c r="G167" s="127">
        <f t="shared" si="53"/>
        <v>0</v>
      </c>
      <c r="H167" s="127">
        <f t="shared" si="53"/>
        <v>0</v>
      </c>
      <c r="I167" s="127">
        <f t="shared" si="53"/>
        <v>0</v>
      </c>
      <c r="J167" s="127">
        <f t="shared" si="53"/>
        <v>0</v>
      </c>
      <c r="K167" s="127">
        <f t="shared" si="53"/>
        <v>0</v>
      </c>
      <c r="L167" s="127">
        <f t="shared" si="53"/>
        <v>0</v>
      </c>
      <c r="M167" s="127">
        <f t="shared" si="53"/>
        <v>0</v>
      </c>
      <c r="N167" s="127">
        <f t="shared" si="53"/>
        <v>0</v>
      </c>
      <c r="O167" s="127">
        <f t="shared" si="53"/>
        <v>0</v>
      </c>
      <c r="P167" s="127">
        <f t="shared" si="53"/>
        <v>0</v>
      </c>
      <c r="Q167" s="127">
        <f t="shared" si="53"/>
        <v>0</v>
      </c>
      <c r="R167" s="127">
        <f t="shared" si="53"/>
        <v>0</v>
      </c>
      <c r="S167" s="127">
        <f t="shared" si="53"/>
        <v>0</v>
      </c>
      <c r="T167" s="127">
        <f t="shared" si="53"/>
        <v>0</v>
      </c>
      <c r="U167" s="127">
        <f t="shared" si="53"/>
        <v>0</v>
      </c>
      <c r="V167" s="127">
        <f t="shared" si="53"/>
        <v>0</v>
      </c>
      <c r="W167" s="127">
        <f t="shared" si="53"/>
        <v>0</v>
      </c>
      <c r="X167" s="127">
        <f t="shared" si="53"/>
        <v>0</v>
      </c>
      <c r="Y167" s="127">
        <f t="shared" si="53"/>
        <v>0</v>
      </c>
      <c r="Z167" s="127">
        <f t="shared" si="53"/>
        <v>0</v>
      </c>
      <c r="AA167" s="127">
        <f t="shared" si="53"/>
        <v>0</v>
      </c>
      <c r="AB167" s="127">
        <f t="shared" si="53"/>
        <v>0</v>
      </c>
      <c r="AC167" s="127">
        <f t="shared" si="53"/>
        <v>0</v>
      </c>
      <c r="AD167" s="127">
        <f t="shared" si="53"/>
        <v>0</v>
      </c>
      <c r="AE167" s="127">
        <f t="shared" si="53"/>
        <v>0</v>
      </c>
      <c r="AF167" s="127">
        <f t="shared" si="53"/>
        <v>0</v>
      </c>
      <c r="AG167" s="127">
        <f t="shared" si="53"/>
        <v>0</v>
      </c>
      <c r="AH167" s="127">
        <f t="shared" si="53"/>
        <v>0</v>
      </c>
      <c r="AI167" s="78"/>
      <c r="AJ167" s="78"/>
    </row>
    <row r="168" spans="1:36" ht="12.75">
      <c r="A168" s="177" t="s">
        <v>149</v>
      </c>
      <c r="B168" s="177"/>
      <c r="C168" s="155"/>
      <c r="D168" s="121"/>
      <c r="E168" s="121"/>
      <c r="F168" s="120"/>
      <c r="G168" s="121"/>
      <c r="H168" s="121"/>
      <c r="I168" s="121"/>
      <c r="J168" s="121"/>
      <c r="K168" s="121"/>
      <c r="L168" s="121"/>
      <c r="M168" s="121"/>
      <c r="N168" s="121"/>
      <c r="O168" s="121"/>
      <c r="P168" s="121"/>
      <c r="Q168" s="121"/>
      <c r="R168" s="121"/>
      <c r="S168" s="121"/>
      <c r="T168" s="121"/>
      <c r="U168" s="121"/>
      <c r="V168" s="121"/>
      <c r="W168" s="121"/>
      <c r="X168" s="121"/>
      <c r="Y168" s="121"/>
      <c r="Z168" s="121"/>
      <c r="AA168" s="121"/>
      <c r="AB168" s="121"/>
      <c r="AC168" s="121"/>
      <c r="AD168" s="121"/>
      <c r="AE168" s="121"/>
      <c r="AF168" s="121"/>
      <c r="AG168" s="121"/>
      <c r="AH168" s="121"/>
      <c r="AI168" s="78"/>
      <c r="AJ168" s="78"/>
    </row>
    <row r="169" spans="1:36" ht="12.75">
      <c r="A169" s="177" t="s">
        <v>150</v>
      </c>
      <c r="B169" s="177"/>
      <c r="C169" s="155"/>
      <c r="D169" s="121"/>
      <c r="E169" s="121"/>
      <c r="F169" s="120"/>
      <c r="G169" s="121"/>
      <c r="H169" s="121"/>
      <c r="I169" s="121"/>
      <c r="J169" s="121"/>
      <c r="K169" s="121"/>
      <c r="L169" s="121"/>
      <c r="M169" s="121"/>
      <c r="N169" s="121"/>
      <c r="O169" s="121"/>
      <c r="P169" s="121"/>
      <c r="Q169" s="121"/>
      <c r="R169" s="121"/>
      <c r="S169" s="121"/>
      <c r="T169" s="121"/>
      <c r="U169" s="121"/>
      <c r="V169" s="121"/>
      <c r="W169" s="121"/>
      <c r="X169" s="121"/>
      <c r="Y169" s="121"/>
      <c r="Z169" s="121"/>
      <c r="AA169" s="121"/>
      <c r="AB169" s="121"/>
      <c r="AC169" s="121"/>
      <c r="AD169" s="121"/>
      <c r="AE169" s="121"/>
      <c r="AF169" s="121"/>
      <c r="AG169" s="121"/>
      <c r="AH169" s="121"/>
      <c r="AI169" s="78"/>
      <c r="AJ169" s="78"/>
    </row>
    <row r="170" spans="1:36" ht="9" customHeight="1">
      <c r="A170" s="177"/>
      <c r="B170" s="177"/>
      <c r="C170" s="177"/>
      <c r="D170" s="86"/>
      <c r="E170" s="86"/>
      <c r="F170" s="86"/>
      <c r="G170" s="86"/>
      <c r="H170" s="86"/>
      <c r="I170" s="86"/>
      <c r="J170" s="86"/>
      <c r="K170" s="86"/>
      <c r="L170" s="86"/>
      <c r="M170" s="86"/>
      <c r="N170" s="86"/>
      <c r="O170" s="86"/>
      <c r="P170" s="86"/>
      <c r="Q170" s="86"/>
      <c r="R170" s="86"/>
      <c r="S170" s="86"/>
      <c r="T170" s="86"/>
      <c r="U170" s="86"/>
      <c r="V170" s="86"/>
      <c r="W170" s="86"/>
      <c r="X170" s="86"/>
      <c r="Y170" s="86"/>
      <c r="Z170" s="86"/>
      <c r="AA170" s="86"/>
      <c r="AB170" s="86"/>
      <c r="AC170" s="86"/>
      <c r="AD170" s="86"/>
      <c r="AE170" s="86"/>
      <c r="AF170" s="86"/>
      <c r="AG170" s="86"/>
      <c r="AH170" s="86"/>
      <c r="AI170" s="1"/>
      <c r="AJ170" s="1"/>
    </row>
    <row r="171" spans="1:36" ht="12.75">
      <c r="A171" s="178" t="s">
        <v>148</v>
      </c>
      <c r="B171" s="178"/>
      <c r="C171" s="155"/>
      <c r="D171" s="8">
        <f>D160+D161+D162+D163+D164-D166-D167-D168-D169</f>
        <v>0</v>
      </c>
      <c r="E171" s="8">
        <f aca="true" t="shared" si="54" ref="E171:AH171">E160+E161+E162+E163+E164-E166-E167-E168-E169</f>
        <v>0</v>
      </c>
      <c r="F171" s="8">
        <f t="shared" si="54"/>
        <v>0</v>
      </c>
      <c r="G171" s="8">
        <f t="shared" si="54"/>
        <v>0</v>
      </c>
      <c r="H171" s="8">
        <f t="shared" si="54"/>
        <v>0</v>
      </c>
      <c r="I171" s="8">
        <f t="shared" si="54"/>
        <v>0</v>
      </c>
      <c r="J171" s="8">
        <f t="shared" si="54"/>
        <v>0</v>
      </c>
      <c r="K171" s="8">
        <f t="shared" si="54"/>
        <v>0</v>
      </c>
      <c r="L171" s="8">
        <f t="shared" si="54"/>
        <v>0</v>
      </c>
      <c r="M171" s="8">
        <f t="shared" si="54"/>
        <v>0</v>
      </c>
      <c r="N171" s="8">
        <f t="shared" si="54"/>
        <v>0</v>
      </c>
      <c r="O171" s="8">
        <f t="shared" si="54"/>
        <v>0</v>
      </c>
      <c r="P171" s="8">
        <f t="shared" si="54"/>
        <v>0</v>
      </c>
      <c r="Q171" s="8">
        <f t="shared" si="54"/>
        <v>0</v>
      </c>
      <c r="R171" s="8">
        <f t="shared" si="54"/>
        <v>0</v>
      </c>
      <c r="S171" s="8">
        <f t="shared" si="54"/>
        <v>0</v>
      </c>
      <c r="T171" s="8">
        <f t="shared" si="54"/>
        <v>0</v>
      </c>
      <c r="U171" s="8">
        <f t="shared" si="54"/>
        <v>0</v>
      </c>
      <c r="V171" s="8">
        <f t="shared" si="54"/>
        <v>0</v>
      </c>
      <c r="W171" s="8">
        <f t="shared" si="54"/>
        <v>0</v>
      </c>
      <c r="X171" s="8">
        <f t="shared" si="54"/>
        <v>0</v>
      </c>
      <c r="Y171" s="8">
        <f t="shared" si="54"/>
        <v>0</v>
      </c>
      <c r="Z171" s="8">
        <f t="shared" si="54"/>
        <v>0</v>
      </c>
      <c r="AA171" s="8">
        <f t="shared" si="54"/>
        <v>0</v>
      </c>
      <c r="AB171" s="8">
        <f t="shared" si="54"/>
        <v>0</v>
      </c>
      <c r="AC171" s="8">
        <f t="shared" si="54"/>
        <v>0</v>
      </c>
      <c r="AD171" s="8">
        <f t="shared" si="54"/>
        <v>0</v>
      </c>
      <c r="AE171" s="8">
        <f t="shared" si="54"/>
        <v>0</v>
      </c>
      <c r="AF171" s="8">
        <f t="shared" si="54"/>
        <v>0</v>
      </c>
      <c r="AG171" s="8">
        <f t="shared" si="54"/>
        <v>0</v>
      </c>
      <c r="AH171" s="8">
        <f t="shared" si="54"/>
        <v>0</v>
      </c>
      <c r="AI171" s="1"/>
      <c r="AJ171" s="1"/>
    </row>
    <row r="172" spans="1:36" ht="12.75">
      <c r="A172" s="178" t="s">
        <v>163</v>
      </c>
      <c r="B172" s="178"/>
      <c r="C172" s="155"/>
      <c r="D172" s="8">
        <f>D171</f>
        <v>0</v>
      </c>
      <c r="E172" s="8">
        <f aca="true" t="shared" si="55" ref="E172:AH172">E171+D172</f>
        <v>0</v>
      </c>
      <c r="F172" s="8">
        <f t="shared" si="55"/>
        <v>0</v>
      </c>
      <c r="G172" s="8">
        <f t="shared" si="55"/>
        <v>0</v>
      </c>
      <c r="H172" s="8">
        <f t="shared" si="55"/>
        <v>0</v>
      </c>
      <c r="I172" s="8">
        <f t="shared" si="55"/>
        <v>0</v>
      </c>
      <c r="J172" s="8">
        <f t="shared" si="55"/>
        <v>0</v>
      </c>
      <c r="K172" s="8">
        <f t="shared" si="55"/>
        <v>0</v>
      </c>
      <c r="L172" s="8">
        <f t="shared" si="55"/>
        <v>0</v>
      </c>
      <c r="M172" s="8">
        <f t="shared" si="55"/>
        <v>0</v>
      </c>
      <c r="N172" s="8">
        <f t="shared" si="55"/>
        <v>0</v>
      </c>
      <c r="O172" s="8">
        <f t="shared" si="55"/>
        <v>0</v>
      </c>
      <c r="P172" s="8">
        <f t="shared" si="55"/>
        <v>0</v>
      </c>
      <c r="Q172" s="8">
        <f t="shared" si="55"/>
        <v>0</v>
      </c>
      <c r="R172" s="8">
        <f t="shared" si="55"/>
        <v>0</v>
      </c>
      <c r="S172" s="8">
        <f t="shared" si="55"/>
        <v>0</v>
      </c>
      <c r="T172" s="8">
        <f t="shared" si="55"/>
        <v>0</v>
      </c>
      <c r="U172" s="8">
        <f t="shared" si="55"/>
        <v>0</v>
      </c>
      <c r="V172" s="8">
        <f t="shared" si="55"/>
        <v>0</v>
      </c>
      <c r="W172" s="8">
        <f t="shared" si="55"/>
        <v>0</v>
      </c>
      <c r="X172" s="8">
        <f t="shared" si="55"/>
        <v>0</v>
      </c>
      <c r="Y172" s="8">
        <f t="shared" si="55"/>
        <v>0</v>
      </c>
      <c r="Z172" s="8">
        <f t="shared" si="55"/>
        <v>0</v>
      </c>
      <c r="AA172" s="8">
        <f t="shared" si="55"/>
        <v>0</v>
      </c>
      <c r="AB172" s="8">
        <f t="shared" si="55"/>
        <v>0</v>
      </c>
      <c r="AC172" s="8">
        <f t="shared" si="55"/>
        <v>0</v>
      </c>
      <c r="AD172" s="8">
        <f t="shared" si="55"/>
        <v>0</v>
      </c>
      <c r="AE172" s="8">
        <f t="shared" si="55"/>
        <v>0</v>
      </c>
      <c r="AF172" s="8">
        <f t="shared" si="55"/>
        <v>0</v>
      </c>
      <c r="AG172" s="8">
        <f>AG171+AF172</f>
        <v>0</v>
      </c>
      <c r="AH172" s="8">
        <f t="shared" si="55"/>
        <v>0</v>
      </c>
      <c r="AI172" s="1"/>
      <c r="AJ172" s="1"/>
    </row>
    <row r="173" spans="1:36" ht="12.75">
      <c r="A173" s="177"/>
      <c r="B173" s="177"/>
      <c r="C173" s="177"/>
      <c r="D173" s="15"/>
      <c r="E173" s="15"/>
      <c r="F173" s="15"/>
      <c r="G173" s="15"/>
      <c r="H173" s="15"/>
      <c r="I173" s="15"/>
      <c r="J173" s="15"/>
      <c r="K173" s="15"/>
      <c r="L173" s="15"/>
      <c r="M173" s="15"/>
      <c r="N173" s="15"/>
      <c r="O173" s="15"/>
      <c r="P173" s="15"/>
      <c r="Q173" s="15"/>
      <c r="R173" s="15"/>
      <c r="S173" s="15"/>
      <c r="T173" s="15"/>
      <c r="U173" s="15"/>
      <c r="V173" s="15"/>
      <c r="W173" s="15"/>
      <c r="X173" s="15"/>
      <c r="Y173" s="15"/>
      <c r="Z173" s="15"/>
      <c r="AA173" s="15"/>
      <c r="AB173" s="15"/>
      <c r="AC173" s="15"/>
      <c r="AD173" s="15"/>
      <c r="AE173" s="15"/>
      <c r="AF173" s="15"/>
      <c r="AG173" s="15"/>
      <c r="AH173" s="15"/>
      <c r="AI173" s="1"/>
      <c r="AJ173" s="1"/>
    </row>
    <row r="174" spans="1:36" ht="12.75">
      <c r="A174" s="177" t="s">
        <v>151</v>
      </c>
      <c r="B174" s="177"/>
      <c r="C174" s="177"/>
      <c r="D174" s="124">
        <f>D101</f>
        <v>0</v>
      </c>
      <c r="E174" s="124">
        <f aca="true" t="shared" si="56" ref="E174:AH174">E101</f>
        <v>0</v>
      </c>
      <c r="F174" s="124">
        <f t="shared" si="56"/>
        <v>0</v>
      </c>
      <c r="G174" s="124">
        <f t="shared" si="56"/>
        <v>0</v>
      </c>
      <c r="H174" s="124">
        <f t="shared" si="56"/>
        <v>0</v>
      </c>
      <c r="I174" s="124">
        <f t="shared" si="56"/>
        <v>0</v>
      </c>
      <c r="J174" s="124">
        <f t="shared" si="56"/>
        <v>0</v>
      </c>
      <c r="K174" s="124">
        <f t="shared" si="56"/>
        <v>0</v>
      </c>
      <c r="L174" s="124">
        <f t="shared" si="56"/>
        <v>0</v>
      </c>
      <c r="M174" s="124">
        <f t="shared" si="56"/>
        <v>0</v>
      </c>
      <c r="N174" s="124">
        <f t="shared" si="56"/>
        <v>0</v>
      </c>
      <c r="O174" s="124">
        <f t="shared" si="56"/>
        <v>0</v>
      </c>
      <c r="P174" s="124">
        <f t="shared" si="56"/>
        <v>0</v>
      </c>
      <c r="Q174" s="124">
        <f t="shared" si="56"/>
        <v>0</v>
      </c>
      <c r="R174" s="124">
        <f t="shared" si="56"/>
        <v>0</v>
      </c>
      <c r="S174" s="124">
        <f t="shared" si="56"/>
        <v>0</v>
      </c>
      <c r="T174" s="124">
        <f t="shared" si="56"/>
        <v>0</v>
      </c>
      <c r="U174" s="124">
        <f t="shared" si="56"/>
        <v>0</v>
      </c>
      <c r="V174" s="124">
        <f t="shared" si="56"/>
        <v>0</v>
      </c>
      <c r="W174" s="124">
        <f t="shared" si="56"/>
        <v>0</v>
      </c>
      <c r="X174" s="124">
        <f t="shared" si="56"/>
        <v>0</v>
      </c>
      <c r="Y174" s="124">
        <f t="shared" si="56"/>
        <v>0</v>
      </c>
      <c r="Z174" s="124">
        <f t="shared" si="56"/>
        <v>0</v>
      </c>
      <c r="AA174" s="124">
        <f t="shared" si="56"/>
        <v>0</v>
      </c>
      <c r="AB174" s="124">
        <f t="shared" si="56"/>
        <v>0</v>
      </c>
      <c r="AC174" s="124">
        <f t="shared" si="56"/>
        <v>0</v>
      </c>
      <c r="AD174" s="124">
        <f t="shared" si="56"/>
        <v>0</v>
      </c>
      <c r="AE174" s="124">
        <f t="shared" si="56"/>
        <v>0</v>
      </c>
      <c r="AF174" s="124">
        <f t="shared" si="56"/>
        <v>0</v>
      </c>
      <c r="AG174" s="124">
        <f t="shared" si="56"/>
        <v>0</v>
      </c>
      <c r="AH174" s="124">
        <f t="shared" si="56"/>
        <v>0</v>
      </c>
      <c r="AI174" s="9"/>
      <c r="AJ174" s="1"/>
    </row>
    <row r="175" spans="1:36" ht="12.75">
      <c r="A175" s="177" t="s">
        <v>152</v>
      </c>
      <c r="B175" s="177"/>
      <c r="C175" s="177"/>
      <c r="D175" s="124">
        <f>D102</f>
        <v>0</v>
      </c>
      <c r="E175" s="124">
        <f aca="true" t="shared" si="57" ref="E175:AH175">E102</f>
        <v>0</v>
      </c>
      <c r="F175" s="124">
        <f t="shared" si="57"/>
        <v>0</v>
      </c>
      <c r="G175" s="124">
        <f t="shared" si="57"/>
        <v>0</v>
      </c>
      <c r="H175" s="124">
        <f t="shared" si="57"/>
        <v>0</v>
      </c>
      <c r="I175" s="124">
        <f t="shared" si="57"/>
        <v>0</v>
      </c>
      <c r="J175" s="124">
        <f t="shared" si="57"/>
        <v>0</v>
      </c>
      <c r="K175" s="124">
        <f t="shared" si="57"/>
        <v>0</v>
      </c>
      <c r="L175" s="124">
        <f t="shared" si="57"/>
        <v>0</v>
      </c>
      <c r="M175" s="124">
        <f t="shared" si="57"/>
        <v>0</v>
      </c>
      <c r="N175" s="124">
        <f t="shared" si="57"/>
        <v>0</v>
      </c>
      <c r="O175" s="124">
        <f t="shared" si="57"/>
        <v>0</v>
      </c>
      <c r="P175" s="124">
        <f t="shared" si="57"/>
        <v>0</v>
      </c>
      <c r="Q175" s="124">
        <f t="shared" si="57"/>
        <v>0</v>
      </c>
      <c r="R175" s="124">
        <f t="shared" si="57"/>
        <v>0</v>
      </c>
      <c r="S175" s="124">
        <f t="shared" si="57"/>
        <v>0</v>
      </c>
      <c r="T175" s="124">
        <f t="shared" si="57"/>
        <v>0</v>
      </c>
      <c r="U175" s="124">
        <f t="shared" si="57"/>
        <v>0</v>
      </c>
      <c r="V175" s="124">
        <f t="shared" si="57"/>
        <v>0</v>
      </c>
      <c r="W175" s="124">
        <f t="shared" si="57"/>
        <v>0</v>
      </c>
      <c r="X175" s="124">
        <f t="shared" si="57"/>
        <v>0</v>
      </c>
      <c r="Y175" s="124">
        <f t="shared" si="57"/>
        <v>0</v>
      </c>
      <c r="Z175" s="124">
        <f t="shared" si="57"/>
        <v>0</v>
      </c>
      <c r="AA175" s="124">
        <f t="shared" si="57"/>
        <v>0</v>
      </c>
      <c r="AB175" s="124">
        <f t="shared" si="57"/>
        <v>0</v>
      </c>
      <c r="AC175" s="124">
        <f t="shared" si="57"/>
        <v>0</v>
      </c>
      <c r="AD175" s="124">
        <f t="shared" si="57"/>
        <v>0</v>
      </c>
      <c r="AE175" s="124">
        <f t="shared" si="57"/>
        <v>0</v>
      </c>
      <c r="AF175" s="124">
        <f t="shared" si="57"/>
        <v>0</v>
      </c>
      <c r="AG175" s="124">
        <f t="shared" si="57"/>
        <v>0</v>
      </c>
      <c r="AH175" s="124">
        <f t="shared" si="57"/>
        <v>0</v>
      </c>
      <c r="AI175" s="9"/>
      <c r="AJ175" s="1"/>
    </row>
    <row r="176" spans="1:36" ht="12.75">
      <c r="A176" s="177" t="s">
        <v>154</v>
      </c>
      <c r="B176" s="177"/>
      <c r="C176" s="155"/>
      <c r="D176" s="128"/>
      <c r="E176" s="121"/>
      <c r="F176" s="121"/>
      <c r="G176" s="121"/>
      <c r="H176" s="121"/>
      <c r="I176" s="121"/>
      <c r="J176" s="121"/>
      <c r="K176" s="121"/>
      <c r="L176" s="121"/>
      <c r="M176" s="121"/>
      <c r="N176" s="121"/>
      <c r="O176" s="121"/>
      <c r="P176" s="121"/>
      <c r="Q176" s="121"/>
      <c r="R176" s="121"/>
      <c r="S176" s="121"/>
      <c r="T176" s="121"/>
      <c r="U176" s="121"/>
      <c r="V176" s="121"/>
      <c r="W176" s="121"/>
      <c r="X176" s="121"/>
      <c r="Y176" s="121"/>
      <c r="Z176" s="121"/>
      <c r="AA176" s="121"/>
      <c r="AB176" s="121"/>
      <c r="AC176" s="121"/>
      <c r="AD176" s="121"/>
      <c r="AE176" s="121"/>
      <c r="AF176" s="121"/>
      <c r="AG176" s="121"/>
      <c r="AH176" s="121"/>
      <c r="AI176" s="78"/>
      <c r="AJ176" s="78"/>
    </row>
    <row r="177" spans="1:36" ht="6.75" customHeight="1">
      <c r="A177" s="177"/>
      <c r="B177" s="177"/>
      <c r="C177" s="177"/>
      <c r="D177" s="13"/>
      <c r="E177" s="1"/>
      <c r="F177" s="15"/>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7"/>
      <c r="AJ177" s="1"/>
    </row>
    <row r="178" spans="1:36" ht="12.75">
      <c r="A178" s="177" t="s">
        <v>155</v>
      </c>
      <c r="B178" s="177"/>
      <c r="C178" s="177"/>
      <c r="D178" s="6">
        <f>D174+D175+D176</f>
        <v>0</v>
      </c>
      <c r="E178" s="6">
        <f>E174+E175+E176</f>
        <v>0</v>
      </c>
      <c r="F178" s="6">
        <f aca="true" t="shared" si="58" ref="F178:AH178">F174+F175+F176</f>
        <v>0</v>
      </c>
      <c r="G178" s="6">
        <f t="shared" si="58"/>
        <v>0</v>
      </c>
      <c r="H178" s="6">
        <f t="shared" si="58"/>
        <v>0</v>
      </c>
      <c r="I178" s="6">
        <f t="shared" si="58"/>
        <v>0</v>
      </c>
      <c r="J178" s="6">
        <f t="shared" si="58"/>
        <v>0</v>
      </c>
      <c r="K178" s="6">
        <f t="shared" si="58"/>
        <v>0</v>
      </c>
      <c r="L178" s="6">
        <f t="shared" si="58"/>
        <v>0</v>
      </c>
      <c r="M178" s="6">
        <f t="shared" si="58"/>
        <v>0</v>
      </c>
      <c r="N178" s="6">
        <f t="shared" si="58"/>
        <v>0</v>
      </c>
      <c r="O178" s="6">
        <f t="shared" si="58"/>
        <v>0</v>
      </c>
      <c r="P178" s="6">
        <f t="shared" si="58"/>
        <v>0</v>
      </c>
      <c r="Q178" s="6">
        <f t="shared" si="58"/>
        <v>0</v>
      </c>
      <c r="R178" s="6">
        <f t="shared" si="58"/>
        <v>0</v>
      </c>
      <c r="S178" s="6">
        <f t="shared" si="58"/>
        <v>0</v>
      </c>
      <c r="T178" s="6">
        <f t="shared" si="58"/>
        <v>0</v>
      </c>
      <c r="U178" s="6">
        <f t="shared" si="58"/>
        <v>0</v>
      </c>
      <c r="V178" s="6">
        <f t="shared" si="58"/>
        <v>0</v>
      </c>
      <c r="W178" s="6">
        <f t="shared" si="58"/>
        <v>0</v>
      </c>
      <c r="X178" s="6">
        <f t="shared" si="58"/>
        <v>0</v>
      </c>
      <c r="Y178" s="6">
        <f t="shared" si="58"/>
        <v>0</v>
      </c>
      <c r="Z178" s="6">
        <f t="shared" si="58"/>
        <v>0</v>
      </c>
      <c r="AA178" s="6">
        <f t="shared" si="58"/>
        <v>0</v>
      </c>
      <c r="AB178" s="6">
        <f t="shared" si="58"/>
        <v>0</v>
      </c>
      <c r="AC178" s="6">
        <f t="shared" si="58"/>
        <v>0</v>
      </c>
      <c r="AD178" s="6">
        <f t="shared" si="58"/>
        <v>0</v>
      </c>
      <c r="AE178" s="6">
        <f t="shared" si="58"/>
        <v>0</v>
      </c>
      <c r="AF178" s="6">
        <f t="shared" si="58"/>
        <v>0</v>
      </c>
      <c r="AG178" s="6">
        <f t="shared" si="58"/>
        <v>0</v>
      </c>
      <c r="AH178" s="6">
        <f t="shared" si="58"/>
        <v>0</v>
      </c>
      <c r="AI178" s="7"/>
      <c r="AJ178" s="1"/>
    </row>
    <row r="179" spans="1:36" ht="12.75">
      <c r="A179" s="177"/>
      <c r="B179" s="177"/>
      <c r="C179" s="177"/>
      <c r="D179" s="13"/>
      <c r="E179" s="15"/>
      <c r="F179" s="15"/>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row>
    <row r="180" spans="1:36" ht="12.75">
      <c r="A180" s="177" t="s">
        <v>164</v>
      </c>
      <c r="B180" s="177"/>
      <c r="C180" s="177"/>
      <c r="D180" s="123"/>
      <c r="E180" s="123"/>
      <c r="F180" s="123"/>
      <c r="G180" s="123"/>
      <c r="H180" s="123"/>
      <c r="I180" s="123"/>
      <c r="J180" s="123"/>
      <c r="K180" s="123"/>
      <c r="L180" s="123"/>
      <c r="M180" s="123"/>
      <c r="N180" s="123"/>
      <c r="O180" s="123"/>
      <c r="P180" s="123"/>
      <c r="Q180" s="123"/>
      <c r="R180" s="123"/>
      <c r="S180" s="123"/>
      <c r="T180" s="123"/>
      <c r="U180" s="123"/>
      <c r="V180" s="123"/>
      <c r="W180" s="123"/>
      <c r="X180" s="123"/>
      <c r="Y180" s="123"/>
      <c r="Z180" s="123"/>
      <c r="AA180" s="123"/>
      <c r="AB180" s="123"/>
      <c r="AC180" s="123"/>
      <c r="AD180" s="123"/>
      <c r="AE180" s="123"/>
      <c r="AF180" s="123"/>
      <c r="AG180" s="123"/>
      <c r="AH180" s="123"/>
      <c r="AI180" s="15"/>
      <c r="AJ180" s="1"/>
    </row>
    <row r="181" spans="1:36" ht="12.75">
      <c r="A181" s="177" t="s">
        <v>156</v>
      </c>
      <c r="B181" s="177"/>
      <c r="C181" s="177"/>
      <c r="D181" s="123"/>
      <c r="E181" s="123"/>
      <c r="F181" s="123"/>
      <c r="G181" s="123"/>
      <c r="H181" s="123"/>
      <c r="I181" s="123"/>
      <c r="J181" s="123"/>
      <c r="K181" s="123"/>
      <c r="L181" s="123"/>
      <c r="M181" s="123"/>
      <c r="N181" s="123"/>
      <c r="O181" s="123"/>
      <c r="P181" s="123"/>
      <c r="Q181" s="123"/>
      <c r="R181" s="123"/>
      <c r="S181" s="123"/>
      <c r="T181" s="123"/>
      <c r="U181" s="123"/>
      <c r="V181" s="123"/>
      <c r="W181" s="123"/>
      <c r="X181" s="123"/>
      <c r="Y181" s="123"/>
      <c r="Z181" s="123"/>
      <c r="AA181" s="123"/>
      <c r="AB181" s="123"/>
      <c r="AC181" s="123"/>
      <c r="AD181" s="123"/>
      <c r="AE181" s="123"/>
      <c r="AF181" s="123"/>
      <c r="AG181" s="123"/>
      <c r="AH181" s="123"/>
      <c r="AI181" s="15"/>
      <c r="AJ181" s="1"/>
    </row>
    <row r="182" spans="1:36" ht="12.75" customHeight="1" hidden="1">
      <c r="A182" s="89"/>
      <c r="B182" s="199" t="s">
        <v>89</v>
      </c>
      <c r="C182" s="200"/>
      <c r="D182" s="123"/>
      <c r="E182" s="18">
        <f>IF($D$171/$L$82*E$157&lt;=$D$171,$D$171/$L$82,0)</f>
        <v>0</v>
      </c>
      <c r="F182" s="18">
        <f aca="true" t="shared" si="59" ref="F182:AH182">IF($D$171/$L$82*F$157&lt;=$D$171,$D$171/$L$82,0)</f>
        <v>0</v>
      </c>
      <c r="G182" s="18">
        <f t="shared" si="59"/>
        <v>0</v>
      </c>
      <c r="H182" s="18">
        <f t="shared" si="59"/>
        <v>0</v>
      </c>
      <c r="I182" s="18">
        <f t="shared" si="59"/>
        <v>0</v>
      </c>
      <c r="J182" s="18">
        <f t="shared" si="59"/>
        <v>0</v>
      </c>
      <c r="K182" s="18">
        <f t="shared" si="59"/>
        <v>0</v>
      </c>
      <c r="L182" s="18">
        <f t="shared" si="59"/>
        <v>0</v>
      </c>
      <c r="M182" s="18">
        <f t="shared" si="59"/>
        <v>0</v>
      </c>
      <c r="N182" s="18">
        <f t="shared" si="59"/>
        <v>0</v>
      </c>
      <c r="O182" s="18">
        <f t="shared" si="59"/>
        <v>0</v>
      </c>
      <c r="P182" s="18">
        <f t="shared" si="59"/>
        <v>0</v>
      </c>
      <c r="Q182" s="18">
        <f t="shared" si="59"/>
        <v>0</v>
      </c>
      <c r="R182" s="18">
        <f t="shared" si="59"/>
        <v>0</v>
      </c>
      <c r="S182" s="18">
        <f t="shared" si="59"/>
        <v>0</v>
      </c>
      <c r="T182" s="18">
        <f t="shared" si="59"/>
        <v>0</v>
      </c>
      <c r="U182" s="18">
        <f t="shared" si="59"/>
        <v>0</v>
      </c>
      <c r="V182" s="18">
        <f t="shared" si="59"/>
        <v>0</v>
      </c>
      <c r="W182" s="18">
        <f t="shared" si="59"/>
        <v>0</v>
      </c>
      <c r="X182" s="18">
        <f t="shared" si="59"/>
        <v>0</v>
      </c>
      <c r="Y182" s="18">
        <f t="shared" si="59"/>
        <v>0</v>
      </c>
      <c r="Z182" s="18">
        <f t="shared" si="59"/>
        <v>0</v>
      </c>
      <c r="AA182" s="18">
        <f t="shared" si="59"/>
        <v>0</v>
      </c>
      <c r="AB182" s="18">
        <f t="shared" si="59"/>
        <v>0</v>
      </c>
      <c r="AC182" s="18">
        <f t="shared" si="59"/>
        <v>0</v>
      </c>
      <c r="AD182" s="18">
        <f t="shared" si="59"/>
        <v>0</v>
      </c>
      <c r="AE182" s="18">
        <f t="shared" si="59"/>
        <v>0</v>
      </c>
      <c r="AF182" s="18">
        <f t="shared" si="59"/>
        <v>0</v>
      </c>
      <c r="AG182" s="18">
        <f t="shared" si="59"/>
        <v>0</v>
      </c>
      <c r="AH182" s="18">
        <f t="shared" si="59"/>
        <v>0</v>
      </c>
      <c r="AI182" s="19"/>
      <c r="AJ182" s="20">
        <f>SUM(D182:AH182)</f>
        <v>0</v>
      </c>
    </row>
    <row r="183" spans="1:36" ht="12.75" customHeight="1" hidden="1">
      <c r="A183" s="89"/>
      <c r="B183" s="201"/>
      <c r="C183" s="202"/>
      <c r="D183" s="123"/>
      <c r="E183" s="21"/>
      <c r="F183" s="18">
        <f>IF($E$171/$L$82*(F$157-$E157)&lt;=$E$171,$E$171/$L$82,0)</f>
        <v>0</v>
      </c>
      <c r="G183" s="18">
        <f aca="true" t="shared" si="60" ref="G183:AH183">IF($E$171/$L$82*(G$157-$E157)&lt;=$E$171,$E$171/$L$82,0)</f>
        <v>0</v>
      </c>
      <c r="H183" s="18">
        <f t="shared" si="60"/>
        <v>0</v>
      </c>
      <c r="I183" s="18">
        <f t="shared" si="60"/>
        <v>0</v>
      </c>
      <c r="J183" s="18">
        <f t="shared" si="60"/>
        <v>0</v>
      </c>
      <c r="K183" s="18">
        <f t="shared" si="60"/>
        <v>0</v>
      </c>
      <c r="L183" s="18">
        <f t="shared" si="60"/>
        <v>0</v>
      </c>
      <c r="M183" s="18">
        <f t="shared" si="60"/>
        <v>0</v>
      </c>
      <c r="N183" s="18">
        <f t="shared" si="60"/>
        <v>0</v>
      </c>
      <c r="O183" s="18">
        <f t="shared" si="60"/>
        <v>0</v>
      </c>
      <c r="P183" s="18">
        <f t="shared" si="60"/>
        <v>0</v>
      </c>
      <c r="Q183" s="18">
        <f t="shared" si="60"/>
        <v>0</v>
      </c>
      <c r="R183" s="18">
        <f t="shared" si="60"/>
        <v>0</v>
      </c>
      <c r="S183" s="18">
        <f t="shared" si="60"/>
        <v>0</v>
      </c>
      <c r="T183" s="18">
        <f t="shared" si="60"/>
        <v>0</v>
      </c>
      <c r="U183" s="18">
        <f t="shared" si="60"/>
        <v>0</v>
      </c>
      <c r="V183" s="18">
        <f t="shared" si="60"/>
        <v>0</v>
      </c>
      <c r="W183" s="18">
        <f t="shared" si="60"/>
        <v>0</v>
      </c>
      <c r="X183" s="18">
        <f t="shared" si="60"/>
        <v>0</v>
      </c>
      <c r="Y183" s="18">
        <f t="shared" si="60"/>
        <v>0</v>
      </c>
      <c r="Z183" s="18">
        <f t="shared" si="60"/>
        <v>0</v>
      </c>
      <c r="AA183" s="18">
        <f t="shared" si="60"/>
        <v>0</v>
      </c>
      <c r="AB183" s="18">
        <f t="shared" si="60"/>
        <v>0</v>
      </c>
      <c r="AC183" s="18">
        <f t="shared" si="60"/>
        <v>0</v>
      </c>
      <c r="AD183" s="18">
        <f t="shared" si="60"/>
        <v>0</v>
      </c>
      <c r="AE183" s="18">
        <f t="shared" si="60"/>
        <v>0</v>
      </c>
      <c r="AF183" s="18">
        <f t="shared" si="60"/>
        <v>0</v>
      </c>
      <c r="AG183" s="18">
        <f t="shared" si="60"/>
        <v>0</v>
      </c>
      <c r="AH183" s="18">
        <f t="shared" si="60"/>
        <v>0</v>
      </c>
      <c r="AI183" s="19"/>
      <c r="AJ183" s="20">
        <f aca="true" t="shared" si="61" ref="AJ183:AJ211">SUM(D183:AH183)</f>
        <v>0</v>
      </c>
    </row>
    <row r="184" spans="1:36" ht="12.75" customHeight="1" hidden="1">
      <c r="A184" s="89"/>
      <c r="B184" s="201"/>
      <c r="C184" s="202"/>
      <c r="D184" s="123"/>
      <c r="E184" s="21"/>
      <c r="F184" s="21"/>
      <c r="G184" s="18">
        <f>IF($F$171/$L$82*(G$157-$F$157)&lt;=$F$171,$F$171/$L$82,0)</f>
        <v>0</v>
      </c>
      <c r="H184" s="18">
        <f aca="true" t="shared" si="62" ref="H184:AH184">IF($F$171/$L$82*(H$157-$F$157)&lt;=$F$171,$F$171/$L$82,0)</f>
        <v>0</v>
      </c>
      <c r="I184" s="18">
        <f t="shared" si="62"/>
        <v>0</v>
      </c>
      <c r="J184" s="18">
        <f t="shared" si="62"/>
        <v>0</v>
      </c>
      <c r="K184" s="18">
        <f t="shared" si="62"/>
        <v>0</v>
      </c>
      <c r="L184" s="18">
        <f t="shared" si="62"/>
        <v>0</v>
      </c>
      <c r="M184" s="18">
        <f t="shared" si="62"/>
        <v>0</v>
      </c>
      <c r="N184" s="18">
        <f t="shared" si="62"/>
        <v>0</v>
      </c>
      <c r="O184" s="18">
        <f t="shared" si="62"/>
        <v>0</v>
      </c>
      <c r="P184" s="18">
        <f t="shared" si="62"/>
        <v>0</v>
      </c>
      <c r="Q184" s="18">
        <f t="shared" si="62"/>
        <v>0</v>
      </c>
      <c r="R184" s="18">
        <f t="shared" si="62"/>
        <v>0</v>
      </c>
      <c r="S184" s="18">
        <f t="shared" si="62"/>
        <v>0</v>
      </c>
      <c r="T184" s="18">
        <f t="shared" si="62"/>
        <v>0</v>
      </c>
      <c r="U184" s="18">
        <f t="shared" si="62"/>
        <v>0</v>
      </c>
      <c r="V184" s="18">
        <f t="shared" si="62"/>
        <v>0</v>
      </c>
      <c r="W184" s="18">
        <f t="shared" si="62"/>
        <v>0</v>
      </c>
      <c r="X184" s="18">
        <f t="shared" si="62"/>
        <v>0</v>
      </c>
      <c r="Y184" s="18">
        <f t="shared" si="62"/>
        <v>0</v>
      </c>
      <c r="Z184" s="18">
        <f t="shared" si="62"/>
        <v>0</v>
      </c>
      <c r="AA184" s="18">
        <f t="shared" si="62"/>
        <v>0</v>
      </c>
      <c r="AB184" s="18">
        <f t="shared" si="62"/>
        <v>0</v>
      </c>
      <c r="AC184" s="18">
        <f t="shared" si="62"/>
        <v>0</v>
      </c>
      <c r="AD184" s="18">
        <f t="shared" si="62"/>
        <v>0</v>
      </c>
      <c r="AE184" s="18">
        <f t="shared" si="62"/>
        <v>0</v>
      </c>
      <c r="AF184" s="18">
        <f t="shared" si="62"/>
        <v>0</v>
      </c>
      <c r="AG184" s="18">
        <f t="shared" si="62"/>
        <v>0</v>
      </c>
      <c r="AH184" s="18">
        <f t="shared" si="62"/>
        <v>0</v>
      </c>
      <c r="AI184" s="19"/>
      <c r="AJ184" s="20">
        <f t="shared" si="61"/>
        <v>0</v>
      </c>
    </row>
    <row r="185" spans="1:36" ht="12.75" customHeight="1" hidden="1">
      <c r="A185" s="89"/>
      <c r="B185" s="201"/>
      <c r="C185" s="202"/>
      <c r="D185" s="123"/>
      <c r="E185" s="21"/>
      <c r="F185" s="21"/>
      <c r="G185" s="21"/>
      <c r="H185" s="18">
        <f>IF($G$171/$L$82*(H$157-$G$157)&lt;=$G$171,$G$171/$L$82,0)</f>
        <v>0</v>
      </c>
      <c r="I185" s="18">
        <f aca="true" t="shared" si="63" ref="I185:AH185">IF($G$171/$L$82*(I$157-$G$157)&lt;=$G$171,$G$171/$L$82,0)</f>
        <v>0</v>
      </c>
      <c r="J185" s="18">
        <f t="shared" si="63"/>
        <v>0</v>
      </c>
      <c r="K185" s="18">
        <f t="shared" si="63"/>
        <v>0</v>
      </c>
      <c r="L185" s="18">
        <f t="shared" si="63"/>
        <v>0</v>
      </c>
      <c r="M185" s="18">
        <f t="shared" si="63"/>
        <v>0</v>
      </c>
      <c r="N185" s="18">
        <f t="shared" si="63"/>
        <v>0</v>
      </c>
      <c r="O185" s="18">
        <f t="shared" si="63"/>
        <v>0</v>
      </c>
      <c r="P185" s="18">
        <f t="shared" si="63"/>
        <v>0</v>
      </c>
      <c r="Q185" s="18">
        <f t="shared" si="63"/>
        <v>0</v>
      </c>
      <c r="R185" s="18">
        <f t="shared" si="63"/>
        <v>0</v>
      </c>
      <c r="S185" s="18">
        <f t="shared" si="63"/>
        <v>0</v>
      </c>
      <c r="T185" s="18">
        <f t="shared" si="63"/>
        <v>0</v>
      </c>
      <c r="U185" s="18">
        <f t="shared" si="63"/>
        <v>0</v>
      </c>
      <c r="V185" s="18">
        <f t="shared" si="63"/>
        <v>0</v>
      </c>
      <c r="W185" s="18">
        <f t="shared" si="63"/>
        <v>0</v>
      </c>
      <c r="X185" s="18">
        <f t="shared" si="63"/>
        <v>0</v>
      </c>
      <c r="Y185" s="18">
        <f t="shared" si="63"/>
        <v>0</v>
      </c>
      <c r="Z185" s="18">
        <f t="shared" si="63"/>
        <v>0</v>
      </c>
      <c r="AA185" s="18">
        <f t="shared" si="63"/>
        <v>0</v>
      </c>
      <c r="AB185" s="18">
        <f t="shared" si="63"/>
        <v>0</v>
      </c>
      <c r="AC185" s="18">
        <f t="shared" si="63"/>
        <v>0</v>
      </c>
      <c r="AD185" s="18">
        <f t="shared" si="63"/>
        <v>0</v>
      </c>
      <c r="AE185" s="18">
        <f t="shared" si="63"/>
        <v>0</v>
      </c>
      <c r="AF185" s="18">
        <f t="shared" si="63"/>
        <v>0</v>
      </c>
      <c r="AG185" s="18">
        <f t="shared" si="63"/>
        <v>0</v>
      </c>
      <c r="AH185" s="18">
        <f t="shared" si="63"/>
        <v>0</v>
      </c>
      <c r="AI185" s="19"/>
      <c r="AJ185" s="20">
        <f t="shared" si="61"/>
        <v>0</v>
      </c>
    </row>
    <row r="186" spans="1:36" ht="12.75" customHeight="1" hidden="1">
      <c r="A186" s="89"/>
      <c r="B186" s="201"/>
      <c r="C186" s="202"/>
      <c r="D186" s="123"/>
      <c r="E186" s="21"/>
      <c r="F186" s="21"/>
      <c r="G186" s="21"/>
      <c r="H186" s="21"/>
      <c r="I186" s="18">
        <f>IF($H$171/$L$82*(I$157-$H$157)&lt;=$H$171,$H$171/$L$82,0)</f>
        <v>0</v>
      </c>
      <c r="J186" s="18">
        <f aca="true" t="shared" si="64" ref="J186:AH186">IF($H$171/$L$82*(J$157-$H$157)&lt;=$H$171,$H$171/$L$82,0)</f>
        <v>0</v>
      </c>
      <c r="K186" s="18">
        <f t="shared" si="64"/>
        <v>0</v>
      </c>
      <c r="L186" s="18">
        <f t="shared" si="64"/>
        <v>0</v>
      </c>
      <c r="M186" s="18">
        <f t="shared" si="64"/>
        <v>0</v>
      </c>
      <c r="N186" s="18">
        <f t="shared" si="64"/>
        <v>0</v>
      </c>
      <c r="O186" s="18">
        <f t="shared" si="64"/>
        <v>0</v>
      </c>
      <c r="P186" s="18">
        <f t="shared" si="64"/>
        <v>0</v>
      </c>
      <c r="Q186" s="18">
        <f t="shared" si="64"/>
        <v>0</v>
      </c>
      <c r="R186" s="18">
        <f t="shared" si="64"/>
        <v>0</v>
      </c>
      <c r="S186" s="18">
        <f t="shared" si="64"/>
        <v>0</v>
      </c>
      <c r="T186" s="18">
        <f t="shared" si="64"/>
        <v>0</v>
      </c>
      <c r="U186" s="18">
        <f t="shared" si="64"/>
        <v>0</v>
      </c>
      <c r="V186" s="18">
        <f t="shared" si="64"/>
        <v>0</v>
      </c>
      <c r="W186" s="18">
        <f t="shared" si="64"/>
        <v>0</v>
      </c>
      <c r="X186" s="18">
        <f t="shared" si="64"/>
        <v>0</v>
      </c>
      <c r="Y186" s="18">
        <f t="shared" si="64"/>
        <v>0</v>
      </c>
      <c r="Z186" s="18">
        <f t="shared" si="64"/>
        <v>0</v>
      </c>
      <c r="AA186" s="18">
        <f t="shared" si="64"/>
        <v>0</v>
      </c>
      <c r="AB186" s="18">
        <f t="shared" si="64"/>
        <v>0</v>
      </c>
      <c r="AC186" s="18">
        <f t="shared" si="64"/>
        <v>0</v>
      </c>
      <c r="AD186" s="18">
        <f t="shared" si="64"/>
        <v>0</v>
      </c>
      <c r="AE186" s="18">
        <f t="shared" si="64"/>
        <v>0</v>
      </c>
      <c r="AF186" s="18">
        <f t="shared" si="64"/>
        <v>0</v>
      </c>
      <c r="AG186" s="18">
        <f t="shared" si="64"/>
        <v>0</v>
      </c>
      <c r="AH186" s="18">
        <f t="shared" si="64"/>
        <v>0</v>
      </c>
      <c r="AI186" s="19"/>
      <c r="AJ186" s="20">
        <f t="shared" si="61"/>
        <v>0</v>
      </c>
    </row>
    <row r="187" spans="1:36" ht="12.75" customHeight="1" hidden="1">
      <c r="A187" s="89"/>
      <c r="B187" s="201"/>
      <c r="C187" s="202"/>
      <c r="D187" s="123"/>
      <c r="E187" s="21"/>
      <c r="F187" s="21"/>
      <c r="G187" s="21"/>
      <c r="H187" s="21"/>
      <c r="I187" s="21"/>
      <c r="J187" s="18">
        <f>IF($I$171/$L$82*(J$157-$I$157)&lt;=$I$171,$I$171/$L$82,0)</f>
        <v>0</v>
      </c>
      <c r="K187" s="18">
        <f aca="true" t="shared" si="65" ref="K187:AH187">IF($I$171/$L$82*(K$157-$I$157)&lt;=$I$171,$I$171/$L$82,0)</f>
        <v>0</v>
      </c>
      <c r="L187" s="18">
        <f t="shared" si="65"/>
        <v>0</v>
      </c>
      <c r="M187" s="18">
        <f t="shared" si="65"/>
        <v>0</v>
      </c>
      <c r="N187" s="18">
        <f t="shared" si="65"/>
        <v>0</v>
      </c>
      <c r="O187" s="18">
        <f t="shared" si="65"/>
        <v>0</v>
      </c>
      <c r="P187" s="18">
        <f t="shared" si="65"/>
        <v>0</v>
      </c>
      <c r="Q187" s="18">
        <f t="shared" si="65"/>
        <v>0</v>
      </c>
      <c r="R187" s="18">
        <f t="shared" si="65"/>
        <v>0</v>
      </c>
      <c r="S187" s="18">
        <f t="shared" si="65"/>
        <v>0</v>
      </c>
      <c r="T187" s="18">
        <f t="shared" si="65"/>
        <v>0</v>
      </c>
      <c r="U187" s="18">
        <f t="shared" si="65"/>
        <v>0</v>
      </c>
      <c r="V187" s="18">
        <f t="shared" si="65"/>
        <v>0</v>
      </c>
      <c r="W187" s="18">
        <f t="shared" si="65"/>
        <v>0</v>
      </c>
      <c r="X187" s="18">
        <f t="shared" si="65"/>
        <v>0</v>
      </c>
      <c r="Y187" s="18">
        <f t="shared" si="65"/>
        <v>0</v>
      </c>
      <c r="Z187" s="18">
        <f t="shared" si="65"/>
        <v>0</v>
      </c>
      <c r="AA187" s="18">
        <f t="shared" si="65"/>
        <v>0</v>
      </c>
      <c r="AB187" s="18">
        <f t="shared" si="65"/>
        <v>0</v>
      </c>
      <c r="AC187" s="18">
        <f t="shared" si="65"/>
        <v>0</v>
      </c>
      <c r="AD187" s="18">
        <f t="shared" si="65"/>
        <v>0</v>
      </c>
      <c r="AE187" s="18">
        <f t="shared" si="65"/>
        <v>0</v>
      </c>
      <c r="AF187" s="18">
        <f t="shared" si="65"/>
        <v>0</v>
      </c>
      <c r="AG187" s="18">
        <f t="shared" si="65"/>
        <v>0</v>
      </c>
      <c r="AH187" s="18">
        <f t="shared" si="65"/>
        <v>0</v>
      </c>
      <c r="AI187" s="19"/>
      <c r="AJ187" s="20">
        <f t="shared" si="61"/>
        <v>0</v>
      </c>
    </row>
    <row r="188" spans="1:36" ht="12.75" customHeight="1" hidden="1">
      <c r="A188" s="89"/>
      <c r="B188" s="201"/>
      <c r="C188" s="202"/>
      <c r="D188" s="123"/>
      <c r="E188" s="21"/>
      <c r="F188" s="21"/>
      <c r="G188" s="21"/>
      <c r="H188" s="21"/>
      <c r="I188" s="21"/>
      <c r="J188" s="21"/>
      <c r="K188" s="18">
        <f>IF($J$171/$L$82*(K$157-$J$157)&lt;=$J$171,$J$171/$L$82,0)</f>
        <v>0</v>
      </c>
      <c r="L188" s="18">
        <f>IF($J$171/$L$82*(L$157-$J$157)&lt;=$J$171,$J$171/$L$82,0)</f>
        <v>0</v>
      </c>
      <c r="M188" s="18">
        <f aca="true" t="shared" si="66" ref="M188:AH188">IF($J$171/$L$82*(M$157-$J$157)&lt;=$J$171,$J$171/$L$82,0)</f>
        <v>0</v>
      </c>
      <c r="N188" s="18">
        <f t="shared" si="66"/>
        <v>0</v>
      </c>
      <c r="O188" s="18">
        <f t="shared" si="66"/>
        <v>0</v>
      </c>
      <c r="P188" s="18">
        <f t="shared" si="66"/>
        <v>0</v>
      </c>
      <c r="Q188" s="18">
        <f t="shared" si="66"/>
        <v>0</v>
      </c>
      <c r="R188" s="18">
        <f t="shared" si="66"/>
        <v>0</v>
      </c>
      <c r="S188" s="18">
        <f t="shared" si="66"/>
        <v>0</v>
      </c>
      <c r="T188" s="18">
        <f t="shared" si="66"/>
        <v>0</v>
      </c>
      <c r="U188" s="18">
        <f t="shared" si="66"/>
        <v>0</v>
      </c>
      <c r="V188" s="18">
        <f t="shared" si="66"/>
        <v>0</v>
      </c>
      <c r="W188" s="18">
        <f t="shared" si="66"/>
        <v>0</v>
      </c>
      <c r="X188" s="18">
        <f t="shared" si="66"/>
        <v>0</v>
      </c>
      <c r="Y188" s="18">
        <f t="shared" si="66"/>
        <v>0</v>
      </c>
      <c r="Z188" s="18">
        <f t="shared" si="66"/>
        <v>0</v>
      </c>
      <c r="AA188" s="18">
        <f t="shared" si="66"/>
        <v>0</v>
      </c>
      <c r="AB188" s="18">
        <f t="shared" si="66"/>
        <v>0</v>
      </c>
      <c r="AC188" s="18">
        <f t="shared" si="66"/>
        <v>0</v>
      </c>
      <c r="AD188" s="18">
        <f t="shared" si="66"/>
        <v>0</v>
      </c>
      <c r="AE188" s="18">
        <f t="shared" si="66"/>
        <v>0</v>
      </c>
      <c r="AF188" s="18">
        <f t="shared" si="66"/>
        <v>0</v>
      </c>
      <c r="AG188" s="18">
        <f t="shared" si="66"/>
        <v>0</v>
      </c>
      <c r="AH188" s="18">
        <f t="shared" si="66"/>
        <v>0</v>
      </c>
      <c r="AI188" s="19"/>
      <c r="AJ188" s="20">
        <f t="shared" si="61"/>
        <v>0</v>
      </c>
    </row>
    <row r="189" spans="1:36" ht="12.75" customHeight="1" hidden="1">
      <c r="A189" s="89"/>
      <c r="B189" s="201"/>
      <c r="C189" s="202"/>
      <c r="D189" s="123"/>
      <c r="E189" s="21"/>
      <c r="F189" s="21"/>
      <c r="G189" s="21"/>
      <c r="H189" s="21"/>
      <c r="I189" s="21"/>
      <c r="J189" s="21"/>
      <c r="K189" s="21"/>
      <c r="L189" s="18">
        <f>IF($K$171/$L$82*(L$157-$K$157)&lt;=$K$171,$K$171/$L$82,0)</f>
        <v>0</v>
      </c>
      <c r="M189" s="18">
        <f aca="true" t="shared" si="67" ref="M189:AH189">IF($K$171/$L$82*(M$157-$K$157)&lt;=$K$171,$K$171/$L$82,0)</f>
        <v>0</v>
      </c>
      <c r="N189" s="18">
        <f t="shared" si="67"/>
        <v>0</v>
      </c>
      <c r="O189" s="18">
        <f t="shared" si="67"/>
        <v>0</v>
      </c>
      <c r="P189" s="18">
        <f t="shared" si="67"/>
        <v>0</v>
      </c>
      <c r="Q189" s="18">
        <f t="shared" si="67"/>
        <v>0</v>
      </c>
      <c r="R189" s="18">
        <f t="shared" si="67"/>
        <v>0</v>
      </c>
      <c r="S189" s="18">
        <f t="shared" si="67"/>
        <v>0</v>
      </c>
      <c r="T189" s="18">
        <f t="shared" si="67"/>
        <v>0</v>
      </c>
      <c r="U189" s="18">
        <f t="shared" si="67"/>
        <v>0</v>
      </c>
      <c r="V189" s="18">
        <f t="shared" si="67"/>
        <v>0</v>
      </c>
      <c r="W189" s="18">
        <f t="shared" si="67"/>
        <v>0</v>
      </c>
      <c r="X189" s="18">
        <f t="shared" si="67"/>
        <v>0</v>
      </c>
      <c r="Y189" s="18">
        <f t="shared" si="67"/>
        <v>0</v>
      </c>
      <c r="Z189" s="18">
        <f t="shared" si="67"/>
        <v>0</v>
      </c>
      <c r="AA189" s="18">
        <f t="shared" si="67"/>
        <v>0</v>
      </c>
      <c r="AB189" s="18">
        <f t="shared" si="67"/>
        <v>0</v>
      </c>
      <c r="AC189" s="18">
        <f t="shared" si="67"/>
        <v>0</v>
      </c>
      <c r="AD189" s="18">
        <f t="shared" si="67"/>
        <v>0</v>
      </c>
      <c r="AE189" s="18">
        <f t="shared" si="67"/>
        <v>0</v>
      </c>
      <c r="AF189" s="18">
        <f t="shared" si="67"/>
        <v>0</v>
      </c>
      <c r="AG189" s="18">
        <f t="shared" si="67"/>
        <v>0</v>
      </c>
      <c r="AH189" s="18">
        <f t="shared" si="67"/>
        <v>0</v>
      </c>
      <c r="AI189" s="19"/>
      <c r="AJ189" s="20">
        <f t="shared" si="61"/>
        <v>0</v>
      </c>
    </row>
    <row r="190" spans="1:36" ht="12.75" customHeight="1" hidden="1">
      <c r="A190" s="89"/>
      <c r="B190" s="201"/>
      <c r="C190" s="202"/>
      <c r="D190" s="123"/>
      <c r="E190" s="21"/>
      <c r="F190" s="21"/>
      <c r="G190" s="21"/>
      <c r="H190" s="21"/>
      <c r="I190" s="21"/>
      <c r="J190" s="21"/>
      <c r="K190" s="21"/>
      <c r="L190" s="21"/>
      <c r="M190" s="18">
        <f>IF($L$171/$L$82*(M$157-$L$157)&lt;=$L$171,$L$171/$L$82,0)</f>
        <v>0</v>
      </c>
      <c r="N190" s="18">
        <f aca="true" t="shared" si="68" ref="N190:AH190">IF($L$171/$L$82*(N$157-$L$157)&lt;=$L$171,$L$171/$L$82,0)</f>
        <v>0</v>
      </c>
      <c r="O190" s="18">
        <f t="shared" si="68"/>
        <v>0</v>
      </c>
      <c r="P190" s="18">
        <f t="shared" si="68"/>
        <v>0</v>
      </c>
      <c r="Q190" s="18">
        <f t="shared" si="68"/>
        <v>0</v>
      </c>
      <c r="R190" s="18">
        <f t="shared" si="68"/>
        <v>0</v>
      </c>
      <c r="S190" s="18">
        <f t="shared" si="68"/>
        <v>0</v>
      </c>
      <c r="T190" s="18">
        <f t="shared" si="68"/>
        <v>0</v>
      </c>
      <c r="U190" s="18">
        <f t="shared" si="68"/>
        <v>0</v>
      </c>
      <c r="V190" s="18">
        <f t="shared" si="68"/>
        <v>0</v>
      </c>
      <c r="W190" s="18">
        <f t="shared" si="68"/>
        <v>0</v>
      </c>
      <c r="X190" s="18">
        <f t="shared" si="68"/>
        <v>0</v>
      </c>
      <c r="Y190" s="18">
        <f t="shared" si="68"/>
        <v>0</v>
      </c>
      <c r="Z190" s="18">
        <f t="shared" si="68"/>
        <v>0</v>
      </c>
      <c r="AA190" s="18">
        <f t="shared" si="68"/>
        <v>0</v>
      </c>
      <c r="AB190" s="18">
        <f t="shared" si="68"/>
        <v>0</v>
      </c>
      <c r="AC190" s="18">
        <f t="shared" si="68"/>
        <v>0</v>
      </c>
      <c r="AD190" s="18">
        <f t="shared" si="68"/>
        <v>0</v>
      </c>
      <c r="AE190" s="18">
        <f t="shared" si="68"/>
        <v>0</v>
      </c>
      <c r="AF190" s="18">
        <f t="shared" si="68"/>
        <v>0</v>
      </c>
      <c r="AG190" s="18">
        <f t="shared" si="68"/>
        <v>0</v>
      </c>
      <c r="AH190" s="18">
        <f t="shared" si="68"/>
        <v>0</v>
      </c>
      <c r="AI190" s="19"/>
      <c r="AJ190" s="20">
        <f t="shared" si="61"/>
        <v>0</v>
      </c>
    </row>
    <row r="191" spans="1:36" ht="12.75" customHeight="1" hidden="1">
      <c r="A191" s="89"/>
      <c r="B191" s="201"/>
      <c r="C191" s="202"/>
      <c r="D191" s="123"/>
      <c r="E191" s="21"/>
      <c r="F191" s="21"/>
      <c r="G191" s="21"/>
      <c r="H191" s="21"/>
      <c r="I191" s="21"/>
      <c r="J191" s="21"/>
      <c r="K191" s="21"/>
      <c r="L191" s="21"/>
      <c r="M191" s="21"/>
      <c r="N191" s="18">
        <f>IF($M$171/$L$82*(N$157-$M$157)&lt;=$M$171,$M$171/$L$82,0)</f>
        <v>0</v>
      </c>
      <c r="O191" s="18">
        <f aca="true" t="shared" si="69" ref="O191:AH191">IF($M$171/$L$82*(O$157-$M$157)&lt;=$M$171,$M$171/$L$82,0)</f>
        <v>0</v>
      </c>
      <c r="P191" s="18">
        <f t="shared" si="69"/>
        <v>0</v>
      </c>
      <c r="Q191" s="18">
        <f t="shared" si="69"/>
        <v>0</v>
      </c>
      <c r="R191" s="18">
        <f t="shared" si="69"/>
        <v>0</v>
      </c>
      <c r="S191" s="18">
        <f t="shared" si="69"/>
        <v>0</v>
      </c>
      <c r="T191" s="18">
        <f t="shared" si="69"/>
        <v>0</v>
      </c>
      <c r="U191" s="18">
        <f t="shared" si="69"/>
        <v>0</v>
      </c>
      <c r="V191" s="18">
        <f t="shared" si="69"/>
        <v>0</v>
      </c>
      <c r="W191" s="18">
        <f t="shared" si="69"/>
        <v>0</v>
      </c>
      <c r="X191" s="18">
        <f t="shared" si="69"/>
        <v>0</v>
      </c>
      <c r="Y191" s="18">
        <f t="shared" si="69"/>
        <v>0</v>
      </c>
      <c r="Z191" s="18">
        <f t="shared" si="69"/>
        <v>0</v>
      </c>
      <c r="AA191" s="18">
        <f t="shared" si="69"/>
        <v>0</v>
      </c>
      <c r="AB191" s="18">
        <f t="shared" si="69"/>
        <v>0</v>
      </c>
      <c r="AC191" s="18">
        <f t="shared" si="69"/>
        <v>0</v>
      </c>
      <c r="AD191" s="18">
        <f t="shared" si="69"/>
        <v>0</v>
      </c>
      <c r="AE191" s="18">
        <f t="shared" si="69"/>
        <v>0</v>
      </c>
      <c r="AF191" s="18">
        <f t="shared" si="69"/>
        <v>0</v>
      </c>
      <c r="AG191" s="18">
        <f t="shared" si="69"/>
        <v>0</v>
      </c>
      <c r="AH191" s="18">
        <f t="shared" si="69"/>
        <v>0</v>
      </c>
      <c r="AI191" s="19"/>
      <c r="AJ191" s="20">
        <f t="shared" si="61"/>
        <v>0</v>
      </c>
    </row>
    <row r="192" spans="1:36" ht="12.75" customHeight="1" hidden="1">
      <c r="A192" s="89"/>
      <c r="B192" s="201"/>
      <c r="C192" s="202"/>
      <c r="D192" s="123"/>
      <c r="E192" s="21"/>
      <c r="F192" s="21"/>
      <c r="G192" s="21"/>
      <c r="H192" s="21"/>
      <c r="I192" s="21"/>
      <c r="J192" s="21"/>
      <c r="K192" s="21"/>
      <c r="L192" s="21"/>
      <c r="M192" s="21"/>
      <c r="N192" s="21"/>
      <c r="O192" s="18">
        <f>IF($N$171/$L$82*(O$157-$N$157)&lt;=$N$171,$N$171/$L$82,0)</f>
        <v>0</v>
      </c>
      <c r="P192" s="18">
        <f aca="true" t="shared" si="70" ref="P192:AH192">IF($N$171/$L$82*(P$157-$N$157)&lt;=$N$171,$N$171/$L$82,0)</f>
        <v>0</v>
      </c>
      <c r="Q192" s="18">
        <f t="shared" si="70"/>
        <v>0</v>
      </c>
      <c r="R192" s="18">
        <f t="shared" si="70"/>
        <v>0</v>
      </c>
      <c r="S192" s="18">
        <f t="shared" si="70"/>
        <v>0</v>
      </c>
      <c r="T192" s="18">
        <f t="shared" si="70"/>
        <v>0</v>
      </c>
      <c r="U192" s="18">
        <f t="shared" si="70"/>
        <v>0</v>
      </c>
      <c r="V192" s="18">
        <f t="shared" si="70"/>
        <v>0</v>
      </c>
      <c r="W192" s="18">
        <f t="shared" si="70"/>
        <v>0</v>
      </c>
      <c r="X192" s="18">
        <f t="shared" si="70"/>
        <v>0</v>
      </c>
      <c r="Y192" s="18">
        <f t="shared" si="70"/>
        <v>0</v>
      </c>
      <c r="Z192" s="18">
        <f t="shared" si="70"/>
        <v>0</v>
      </c>
      <c r="AA192" s="18">
        <f t="shared" si="70"/>
        <v>0</v>
      </c>
      <c r="AB192" s="18">
        <f t="shared" si="70"/>
        <v>0</v>
      </c>
      <c r="AC192" s="18">
        <f t="shared" si="70"/>
        <v>0</v>
      </c>
      <c r="AD192" s="18">
        <f t="shared" si="70"/>
        <v>0</v>
      </c>
      <c r="AE192" s="18">
        <f t="shared" si="70"/>
        <v>0</v>
      </c>
      <c r="AF192" s="18">
        <f t="shared" si="70"/>
        <v>0</v>
      </c>
      <c r="AG192" s="18">
        <f t="shared" si="70"/>
        <v>0</v>
      </c>
      <c r="AH192" s="18">
        <f t="shared" si="70"/>
        <v>0</v>
      </c>
      <c r="AI192" s="19"/>
      <c r="AJ192" s="20">
        <f t="shared" si="61"/>
        <v>0</v>
      </c>
    </row>
    <row r="193" spans="1:36" ht="12.75" customHeight="1" hidden="1">
      <c r="A193" s="89"/>
      <c r="B193" s="201"/>
      <c r="C193" s="202"/>
      <c r="D193" s="123"/>
      <c r="E193" s="21"/>
      <c r="F193" s="21"/>
      <c r="G193" s="21"/>
      <c r="H193" s="21"/>
      <c r="I193" s="21"/>
      <c r="J193" s="21"/>
      <c r="K193" s="21"/>
      <c r="L193" s="21"/>
      <c r="M193" s="21"/>
      <c r="N193" s="21"/>
      <c r="O193" s="21"/>
      <c r="P193" s="18">
        <f>IF($O$171/$L$82*(P$157-$O$157)&lt;=$O$171,$O$171/$L$82,0)</f>
        <v>0</v>
      </c>
      <c r="Q193" s="18">
        <f>IF($O$171/$L$82*(Q$157-$O$157)&lt;=$O$171,$O$171/$L$82,0)</f>
        <v>0</v>
      </c>
      <c r="R193" s="18">
        <f aca="true" t="shared" si="71" ref="R193:AH193">IF($O$171/$L$82*(R$157-$O$157)&lt;=$O$171,$O$171/$L$82,0)</f>
        <v>0</v>
      </c>
      <c r="S193" s="18">
        <f t="shared" si="71"/>
        <v>0</v>
      </c>
      <c r="T193" s="18">
        <f t="shared" si="71"/>
        <v>0</v>
      </c>
      <c r="U193" s="18">
        <f t="shared" si="71"/>
        <v>0</v>
      </c>
      <c r="V193" s="18">
        <f t="shared" si="71"/>
        <v>0</v>
      </c>
      <c r="W193" s="18">
        <f t="shared" si="71"/>
        <v>0</v>
      </c>
      <c r="X193" s="18">
        <f t="shared" si="71"/>
        <v>0</v>
      </c>
      <c r="Y193" s="18">
        <f t="shared" si="71"/>
        <v>0</v>
      </c>
      <c r="Z193" s="18">
        <f t="shared" si="71"/>
        <v>0</v>
      </c>
      <c r="AA193" s="18">
        <f t="shared" si="71"/>
        <v>0</v>
      </c>
      <c r="AB193" s="18">
        <f t="shared" si="71"/>
        <v>0</v>
      </c>
      <c r="AC193" s="18">
        <f t="shared" si="71"/>
        <v>0</v>
      </c>
      <c r="AD193" s="18">
        <f t="shared" si="71"/>
        <v>0</v>
      </c>
      <c r="AE193" s="18">
        <f t="shared" si="71"/>
        <v>0</v>
      </c>
      <c r="AF193" s="18">
        <f t="shared" si="71"/>
        <v>0</v>
      </c>
      <c r="AG193" s="18">
        <f t="shared" si="71"/>
        <v>0</v>
      </c>
      <c r="AH193" s="18">
        <f t="shared" si="71"/>
        <v>0</v>
      </c>
      <c r="AI193" s="19"/>
      <c r="AJ193" s="20">
        <f t="shared" si="61"/>
        <v>0</v>
      </c>
    </row>
    <row r="194" spans="1:36" ht="12.75" customHeight="1" hidden="1">
      <c r="A194" s="89"/>
      <c r="B194" s="201"/>
      <c r="C194" s="202"/>
      <c r="D194" s="123"/>
      <c r="E194" s="21"/>
      <c r="F194" s="21"/>
      <c r="G194" s="21"/>
      <c r="H194" s="21"/>
      <c r="I194" s="21"/>
      <c r="J194" s="21"/>
      <c r="K194" s="21"/>
      <c r="L194" s="21"/>
      <c r="M194" s="21"/>
      <c r="N194" s="21"/>
      <c r="O194" s="21"/>
      <c r="P194" s="21"/>
      <c r="Q194" s="18">
        <f>IF($P$171/$L$82*(Q$157-$P$157)&lt;=$P$171,$P$171/$L$82,0)</f>
        <v>0</v>
      </c>
      <c r="R194" s="18">
        <f aca="true" t="shared" si="72" ref="R194:AH194">IF($P$171/$L$82*(R$157-$P$157)&lt;=$P$171,$P$171/$L$82,0)</f>
        <v>0</v>
      </c>
      <c r="S194" s="18">
        <f t="shared" si="72"/>
        <v>0</v>
      </c>
      <c r="T194" s="18">
        <f t="shared" si="72"/>
        <v>0</v>
      </c>
      <c r="U194" s="18">
        <f t="shared" si="72"/>
        <v>0</v>
      </c>
      <c r="V194" s="18">
        <f t="shared" si="72"/>
        <v>0</v>
      </c>
      <c r="W194" s="18">
        <f t="shared" si="72"/>
        <v>0</v>
      </c>
      <c r="X194" s="18">
        <f t="shared" si="72"/>
        <v>0</v>
      </c>
      <c r="Y194" s="18">
        <f t="shared" si="72"/>
        <v>0</v>
      </c>
      <c r="Z194" s="18">
        <f t="shared" si="72"/>
        <v>0</v>
      </c>
      <c r="AA194" s="18">
        <f t="shared" si="72"/>
        <v>0</v>
      </c>
      <c r="AB194" s="18">
        <f t="shared" si="72"/>
        <v>0</v>
      </c>
      <c r="AC194" s="18">
        <f t="shared" si="72"/>
        <v>0</v>
      </c>
      <c r="AD194" s="18">
        <f t="shared" si="72"/>
        <v>0</v>
      </c>
      <c r="AE194" s="18">
        <f t="shared" si="72"/>
        <v>0</v>
      </c>
      <c r="AF194" s="18">
        <f t="shared" si="72"/>
        <v>0</v>
      </c>
      <c r="AG194" s="18">
        <f t="shared" si="72"/>
        <v>0</v>
      </c>
      <c r="AH194" s="18">
        <f t="shared" si="72"/>
        <v>0</v>
      </c>
      <c r="AI194" s="19"/>
      <c r="AJ194" s="20">
        <f t="shared" si="61"/>
        <v>0</v>
      </c>
    </row>
    <row r="195" spans="1:36" ht="12.75" customHeight="1" hidden="1">
      <c r="A195" s="89"/>
      <c r="B195" s="201"/>
      <c r="C195" s="202"/>
      <c r="D195" s="123"/>
      <c r="E195" s="21"/>
      <c r="F195" s="21"/>
      <c r="G195" s="21"/>
      <c r="H195" s="21"/>
      <c r="I195" s="21"/>
      <c r="J195" s="21"/>
      <c r="K195" s="21"/>
      <c r="L195" s="21"/>
      <c r="M195" s="21"/>
      <c r="N195" s="21"/>
      <c r="O195" s="21"/>
      <c r="P195" s="21"/>
      <c r="Q195" s="21"/>
      <c r="R195" s="18">
        <f>IF($Q$171/$L$82*(R$157-$Q$157)&lt;=$Q$171,$Q$171/$L$82,0)</f>
        <v>0</v>
      </c>
      <c r="S195" s="18">
        <f aca="true" t="shared" si="73" ref="S195:AH195">IF($Q$171/$L$82*(S$157-$Q$157)&lt;=$Q$171,$Q$171/$L$82,0)</f>
        <v>0</v>
      </c>
      <c r="T195" s="18">
        <f t="shared" si="73"/>
        <v>0</v>
      </c>
      <c r="U195" s="18">
        <f t="shared" si="73"/>
        <v>0</v>
      </c>
      <c r="V195" s="18">
        <f t="shared" si="73"/>
        <v>0</v>
      </c>
      <c r="W195" s="18">
        <f t="shared" si="73"/>
        <v>0</v>
      </c>
      <c r="X195" s="18">
        <f t="shared" si="73"/>
        <v>0</v>
      </c>
      <c r="Y195" s="18">
        <f t="shared" si="73"/>
        <v>0</v>
      </c>
      <c r="Z195" s="18">
        <f t="shared" si="73"/>
        <v>0</v>
      </c>
      <c r="AA195" s="18">
        <f t="shared" si="73"/>
        <v>0</v>
      </c>
      <c r="AB195" s="18">
        <f t="shared" si="73"/>
        <v>0</v>
      </c>
      <c r="AC195" s="18">
        <f t="shared" si="73"/>
        <v>0</v>
      </c>
      <c r="AD195" s="18">
        <f t="shared" si="73"/>
        <v>0</v>
      </c>
      <c r="AE195" s="18">
        <f t="shared" si="73"/>
        <v>0</v>
      </c>
      <c r="AF195" s="18">
        <f t="shared" si="73"/>
        <v>0</v>
      </c>
      <c r="AG195" s="18">
        <f t="shared" si="73"/>
        <v>0</v>
      </c>
      <c r="AH195" s="18">
        <f t="shared" si="73"/>
        <v>0</v>
      </c>
      <c r="AI195" s="19"/>
      <c r="AJ195" s="20">
        <f t="shared" si="61"/>
        <v>0</v>
      </c>
    </row>
    <row r="196" spans="1:36" ht="12.75" customHeight="1" hidden="1">
      <c r="A196" s="89"/>
      <c r="B196" s="201"/>
      <c r="C196" s="202"/>
      <c r="D196" s="123"/>
      <c r="E196" s="21"/>
      <c r="F196" s="21"/>
      <c r="G196" s="21"/>
      <c r="H196" s="21"/>
      <c r="I196" s="21"/>
      <c r="J196" s="21"/>
      <c r="K196" s="21"/>
      <c r="L196" s="21"/>
      <c r="M196" s="21"/>
      <c r="N196" s="21"/>
      <c r="O196" s="21"/>
      <c r="P196" s="21"/>
      <c r="Q196" s="21"/>
      <c r="R196" s="21"/>
      <c r="S196" s="18">
        <f>IF($R$171/$L$82*(S$157-$R$157)&lt;=$R$171,$R$171/$L$82,0)</f>
        <v>0</v>
      </c>
      <c r="T196" s="18">
        <f aca="true" t="shared" si="74" ref="T196:AH196">IF($R$171/$L$82*(T$157-$R$157)&lt;=$R$171,$R$171/$L$82,0)</f>
        <v>0</v>
      </c>
      <c r="U196" s="18">
        <f t="shared" si="74"/>
        <v>0</v>
      </c>
      <c r="V196" s="18">
        <f t="shared" si="74"/>
        <v>0</v>
      </c>
      <c r="W196" s="18">
        <f t="shared" si="74"/>
        <v>0</v>
      </c>
      <c r="X196" s="18">
        <f t="shared" si="74"/>
        <v>0</v>
      </c>
      <c r="Y196" s="18">
        <f t="shared" si="74"/>
        <v>0</v>
      </c>
      <c r="Z196" s="18">
        <f t="shared" si="74"/>
        <v>0</v>
      </c>
      <c r="AA196" s="18">
        <f t="shared" si="74"/>
        <v>0</v>
      </c>
      <c r="AB196" s="18">
        <f t="shared" si="74"/>
        <v>0</v>
      </c>
      <c r="AC196" s="18">
        <f t="shared" si="74"/>
        <v>0</v>
      </c>
      <c r="AD196" s="18">
        <f t="shared" si="74"/>
        <v>0</v>
      </c>
      <c r="AE196" s="18">
        <f t="shared" si="74"/>
        <v>0</v>
      </c>
      <c r="AF196" s="18">
        <f t="shared" si="74"/>
        <v>0</v>
      </c>
      <c r="AG196" s="18">
        <f t="shared" si="74"/>
        <v>0</v>
      </c>
      <c r="AH196" s="18">
        <f t="shared" si="74"/>
        <v>0</v>
      </c>
      <c r="AI196" s="19"/>
      <c r="AJ196" s="20">
        <f t="shared" si="61"/>
        <v>0</v>
      </c>
    </row>
    <row r="197" spans="1:36" ht="12.75" customHeight="1" hidden="1">
      <c r="A197" s="89"/>
      <c r="B197" s="201"/>
      <c r="C197" s="202"/>
      <c r="D197" s="123"/>
      <c r="E197" s="21"/>
      <c r="F197" s="21"/>
      <c r="G197" s="21"/>
      <c r="H197" s="21"/>
      <c r="I197" s="21"/>
      <c r="J197" s="21"/>
      <c r="K197" s="21"/>
      <c r="L197" s="21"/>
      <c r="M197" s="21"/>
      <c r="N197" s="21"/>
      <c r="O197" s="21"/>
      <c r="P197" s="21"/>
      <c r="Q197" s="21"/>
      <c r="R197" s="21"/>
      <c r="S197" s="21"/>
      <c r="T197" s="18">
        <f>IF($S$171/$L$82*(T$157-$S$157)&lt;=$S$171,$S$171/$L$82,0)</f>
        <v>0</v>
      </c>
      <c r="U197" s="18">
        <f aca="true" t="shared" si="75" ref="U197:AH197">IF($S$171/$L$82*(U$157-$S$157)&lt;=$S$171,$S$171/$L$82,0)</f>
        <v>0</v>
      </c>
      <c r="V197" s="18">
        <f t="shared" si="75"/>
        <v>0</v>
      </c>
      <c r="W197" s="18">
        <f t="shared" si="75"/>
        <v>0</v>
      </c>
      <c r="X197" s="18">
        <f t="shared" si="75"/>
        <v>0</v>
      </c>
      <c r="Y197" s="18">
        <f t="shared" si="75"/>
        <v>0</v>
      </c>
      <c r="Z197" s="18">
        <f t="shared" si="75"/>
        <v>0</v>
      </c>
      <c r="AA197" s="18">
        <f t="shared" si="75"/>
        <v>0</v>
      </c>
      <c r="AB197" s="18">
        <f t="shared" si="75"/>
        <v>0</v>
      </c>
      <c r="AC197" s="18">
        <f t="shared" si="75"/>
        <v>0</v>
      </c>
      <c r="AD197" s="18">
        <f t="shared" si="75"/>
        <v>0</v>
      </c>
      <c r="AE197" s="18">
        <f t="shared" si="75"/>
        <v>0</v>
      </c>
      <c r="AF197" s="18">
        <f t="shared" si="75"/>
        <v>0</v>
      </c>
      <c r="AG197" s="18">
        <f t="shared" si="75"/>
        <v>0</v>
      </c>
      <c r="AH197" s="18">
        <f t="shared" si="75"/>
        <v>0</v>
      </c>
      <c r="AI197" s="19"/>
      <c r="AJ197" s="20">
        <f t="shared" si="61"/>
        <v>0</v>
      </c>
    </row>
    <row r="198" spans="1:36" ht="12.75" customHeight="1" hidden="1">
      <c r="A198" s="89"/>
      <c r="B198" s="201"/>
      <c r="C198" s="202"/>
      <c r="D198" s="123"/>
      <c r="E198" s="21"/>
      <c r="F198" s="21"/>
      <c r="G198" s="21"/>
      <c r="H198" s="21"/>
      <c r="I198" s="21"/>
      <c r="J198" s="21"/>
      <c r="K198" s="21"/>
      <c r="L198" s="21"/>
      <c r="M198" s="21"/>
      <c r="N198" s="21"/>
      <c r="O198" s="21"/>
      <c r="P198" s="21"/>
      <c r="Q198" s="21"/>
      <c r="R198" s="21"/>
      <c r="S198" s="21"/>
      <c r="T198" s="21"/>
      <c r="U198" s="18">
        <f>IF($T$171/$L$82*(U$157-$T$157)&lt;=$T$171,$T$171/$L$82,0)</f>
        <v>0</v>
      </c>
      <c r="V198" s="18">
        <f>IF($T$171/$L$82*(V$157-$T$157)&lt;=$T$171,$T$171/$L$82,0)</f>
        <v>0</v>
      </c>
      <c r="W198" s="18">
        <f aca="true" t="shared" si="76" ref="W198:AH198">IF($T$171/$L$82*(W$157-$T$157)&lt;=$T$171,$T$171/$L$82,0)</f>
        <v>0</v>
      </c>
      <c r="X198" s="18">
        <f t="shared" si="76"/>
        <v>0</v>
      </c>
      <c r="Y198" s="18">
        <f t="shared" si="76"/>
        <v>0</v>
      </c>
      <c r="Z198" s="18">
        <f t="shared" si="76"/>
        <v>0</v>
      </c>
      <c r="AA198" s="18">
        <f t="shared" si="76"/>
        <v>0</v>
      </c>
      <c r="AB198" s="18">
        <f t="shared" si="76"/>
        <v>0</v>
      </c>
      <c r="AC198" s="18">
        <f>IF($T$171/$L$82*(AC$157-$T$157)&lt;=$T$171,$T$171/$L$82,0)</f>
        <v>0</v>
      </c>
      <c r="AD198" s="18">
        <f t="shared" si="76"/>
        <v>0</v>
      </c>
      <c r="AE198" s="18">
        <f t="shared" si="76"/>
        <v>0</v>
      </c>
      <c r="AF198" s="18">
        <f t="shared" si="76"/>
        <v>0</v>
      </c>
      <c r="AG198" s="18">
        <f t="shared" si="76"/>
        <v>0</v>
      </c>
      <c r="AH198" s="18">
        <f t="shared" si="76"/>
        <v>0</v>
      </c>
      <c r="AI198" s="19"/>
      <c r="AJ198" s="20">
        <f t="shared" si="61"/>
        <v>0</v>
      </c>
    </row>
    <row r="199" spans="1:36" ht="12.75" customHeight="1" hidden="1">
      <c r="A199" s="89"/>
      <c r="B199" s="201"/>
      <c r="C199" s="202"/>
      <c r="D199" s="123"/>
      <c r="E199" s="21"/>
      <c r="F199" s="21"/>
      <c r="G199" s="21"/>
      <c r="H199" s="21"/>
      <c r="I199" s="21"/>
      <c r="J199" s="21"/>
      <c r="K199" s="21"/>
      <c r="L199" s="21"/>
      <c r="M199" s="21"/>
      <c r="N199" s="21"/>
      <c r="O199" s="21"/>
      <c r="P199" s="21"/>
      <c r="Q199" s="21"/>
      <c r="R199" s="21"/>
      <c r="S199" s="21"/>
      <c r="T199" s="21"/>
      <c r="U199" s="21"/>
      <c r="V199" s="18">
        <f>IF($U$171/$L$82*(V$157-$U$157)&lt;=$U$171,$U$171/$L$82,0)</f>
        <v>0</v>
      </c>
      <c r="W199" s="18">
        <f aca="true" t="shared" si="77" ref="W199:AH199">IF($U$171/$L$82*(W$157-$U$157)&lt;=$U$171,$U$171/$L$82,0)</f>
        <v>0</v>
      </c>
      <c r="X199" s="18">
        <f t="shared" si="77"/>
        <v>0</v>
      </c>
      <c r="Y199" s="18">
        <f t="shared" si="77"/>
        <v>0</v>
      </c>
      <c r="Z199" s="18">
        <f t="shared" si="77"/>
        <v>0</v>
      </c>
      <c r="AA199" s="18">
        <f t="shared" si="77"/>
        <v>0</v>
      </c>
      <c r="AB199" s="18">
        <f t="shared" si="77"/>
        <v>0</v>
      </c>
      <c r="AC199" s="18">
        <f>IF($U$171/$L$82*(AC$157-$U$157)&lt;=$U$171,$U$171/$L$82,0)</f>
        <v>0</v>
      </c>
      <c r="AD199" s="18">
        <f t="shared" si="77"/>
        <v>0</v>
      </c>
      <c r="AE199" s="18">
        <f t="shared" si="77"/>
        <v>0</v>
      </c>
      <c r="AF199" s="18">
        <f t="shared" si="77"/>
        <v>0</v>
      </c>
      <c r="AG199" s="18">
        <f t="shared" si="77"/>
        <v>0</v>
      </c>
      <c r="AH199" s="18">
        <f t="shared" si="77"/>
        <v>0</v>
      </c>
      <c r="AI199" s="19"/>
      <c r="AJ199" s="20">
        <f t="shared" si="61"/>
        <v>0</v>
      </c>
    </row>
    <row r="200" spans="1:36" ht="12.75" customHeight="1" hidden="1">
      <c r="A200" s="89"/>
      <c r="B200" s="201"/>
      <c r="C200" s="202"/>
      <c r="D200" s="123"/>
      <c r="E200" s="21"/>
      <c r="F200" s="21"/>
      <c r="G200" s="21"/>
      <c r="H200" s="21"/>
      <c r="I200" s="21"/>
      <c r="J200" s="21"/>
      <c r="K200" s="21"/>
      <c r="L200" s="21"/>
      <c r="M200" s="21"/>
      <c r="N200" s="21"/>
      <c r="O200" s="21"/>
      <c r="P200" s="21"/>
      <c r="Q200" s="21"/>
      <c r="R200" s="21"/>
      <c r="S200" s="21"/>
      <c r="T200" s="21"/>
      <c r="U200" s="21"/>
      <c r="V200" s="21"/>
      <c r="W200" s="18">
        <f>IF($V$171/$L$82*(W$157-$V$157)&lt;=$V$171,$V$171/$L$82,0)</f>
        <v>0</v>
      </c>
      <c r="X200" s="18">
        <f aca="true" t="shared" si="78" ref="X200:AH200">IF($V$171/$L$82*(X$157-$V$157)&lt;=$V$171,$V$171/$L$82,0)</f>
        <v>0</v>
      </c>
      <c r="Y200" s="18">
        <f t="shared" si="78"/>
        <v>0</v>
      </c>
      <c r="Z200" s="18">
        <f t="shared" si="78"/>
        <v>0</v>
      </c>
      <c r="AA200" s="18">
        <f t="shared" si="78"/>
        <v>0</v>
      </c>
      <c r="AB200" s="18">
        <f t="shared" si="78"/>
        <v>0</v>
      </c>
      <c r="AC200" s="18">
        <f t="shared" si="78"/>
        <v>0</v>
      </c>
      <c r="AD200" s="18">
        <f t="shared" si="78"/>
        <v>0</v>
      </c>
      <c r="AE200" s="18">
        <f t="shared" si="78"/>
        <v>0</v>
      </c>
      <c r="AF200" s="18">
        <f t="shared" si="78"/>
        <v>0</v>
      </c>
      <c r="AG200" s="18">
        <f t="shared" si="78"/>
        <v>0</v>
      </c>
      <c r="AH200" s="18">
        <f t="shared" si="78"/>
        <v>0</v>
      </c>
      <c r="AI200" s="19"/>
      <c r="AJ200" s="20">
        <f t="shared" si="61"/>
        <v>0</v>
      </c>
    </row>
    <row r="201" spans="1:36" ht="12.75" customHeight="1" hidden="1">
      <c r="A201" s="89"/>
      <c r="B201" s="201"/>
      <c r="C201" s="202"/>
      <c r="D201" s="123"/>
      <c r="E201" s="21"/>
      <c r="F201" s="21"/>
      <c r="G201" s="21"/>
      <c r="H201" s="21"/>
      <c r="I201" s="21"/>
      <c r="J201" s="21"/>
      <c r="K201" s="21"/>
      <c r="L201" s="21"/>
      <c r="M201" s="21"/>
      <c r="N201" s="21"/>
      <c r="O201" s="21"/>
      <c r="P201" s="21"/>
      <c r="Q201" s="21"/>
      <c r="R201" s="21"/>
      <c r="S201" s="21"/>
      <c r="T201" s="21"/>
      <c r="U201" s="21"/>
      <c r="V201" s="21"/>
      <c r="W201" s="21"/>
      <c r="X201" s="18">
        <f>IF($W$171/$L$82*(X$157-$W$157)&lt;=$W$171,$W$171/$L$82,0)</f>
        <v>0</v>
      </c>
      <c r="Y201" s="18">
        <f aca="true" t="shared" si="79" ref="Y201:AH201">IF($W$171/$L$82*(Y$157-$W$157)&lt;=$W$171,$W$171/$L$82,0)</f>
        <v>0</v>
      </c>
      <c r="Z201" s="18">
        <f t="shared" si="79"/>
        <v>0</v>
      </c>
      <c r="AA201" s="18">
        <f t="shared" si="79"/>
        <v>0</v>
      </c>
      <c r="AB201" s="18">
        <f t="shared" si="79"/>
        <v>0</v>
      </c>
      <c r="AC201" s="18">
        <f t="shared" si="79"/>
        <v>0</v>
      </c>
      <c r="AD201" s="18">
        <f t="shared" si="79"/>
        <v>0</v>
      </c>
      <c r="AE201" s="18">
        <f t="shared" si="79"/>
        <v>0</v>
      </c>
      <c r="AF201" s="18">
        <f t="shared" si="79"/>
        <v>0</v>
      </c>
      <c r="AG201" s="18">
        <f t="shared" si="79"/>
        <v>0</v>
      </c>
      <c r="AH201" s="18">
        <f t="shared" si="79"/>
        <v>0</v>
      </c>
      <c r="AI201" s="19"/>
      <c r="AJ201" s="20">
        <f t="shared" si="61"/>
        <v>0</v>
      </c>
    </row>
    <row r="202" spans="1:36" ht="12.75" customHeight="1" hidden="1">
      <c r="A202" s="89"/>
      <c r="B202" s="201"/>
      <c r="C202" s="202"/>
      <c r="D202" s="123"/>
      <c r="E202" s="21"/>
      <c r="F202" s="21"/>
      <c r="G202" s="21"/>
      <c r="H202" s="21"/>
      <c r="I202" s="21"/>
      <c r="J202" s="21"/>
      <c r="K202" s="21"/>
      <c r="L202" s="21"/>
      <c r="M202" s="21"/>
      <c r="N202" s="21"/>
      <c r="O202" s="21"/>
      <c r="P202" s="21"/>
      <c r="Q202" s="21"/>
      <c r="R202" s="21"/>
      <c r="S202" s="21"/>
      <c r="T202" s="21"/>
      <c r="U202" s="21"/>
      <c r="V202" s="21"/>
      <c r="W202" s="21"/>
      <c r="X202" s="21"/>
      <c r="Y202" s="18">
        <f>IF($X$171/$L$82*(Y$157-$X$157)&lt;=$X$171,$X$171/$L$82,0)</f>
        <v>0</v>
      </c>
      <c r="Z202" s="18">
        <f aca="true" t="shared" si="80" ref="Z202:AH202">IF($X$171/$L$82*(Z$157-$X$157)&lt;=$X$171,$X$171/$L$82,0)</f>
        <v>0</v>
      </c>
      <c r="AA202" s="18">
        <f t="shared" si="80"/>
        <v>0</v>
      </c>
      <c r="AB202" s="18">
        <f t="shared" si="80"/>
        <v>0</v>
      </c>
      <c r="AC202" s="18">
        <f t="shared" si="80"/>
        <v>0</v>
      </c>
      <c r="AD202" s="18">
        <f t="shared" si="80"/>
        <v>0</v>
      </c>
      <c r="AE202" s="18">
        <f t="shared" si="80"/>
        <v>0</v>
      </c>
      <c r="AF202" s="18">
        <f t="shared" si="80"/>
        <v>0</v>
      </c>
      <c r="AG202" s="18">
        <f t="shared" si="80"/>
        <v>0</v>
      </c>
      <c r="AH202" s="18">
        <f t="shared" si="80"/>
        <v>0</v>
      </c>
      <c r="AI202" s="19"/>
      <c r="AJ202" s="20">
        <f t="shared" si="61"/>
        <v>0</v>
      </c>
    </row>
    <row r="203" spans="1:36" ht="12.75" customHeight="1" hidden="1">
      <c r="A203" s="89"/>
      <c r="B203" s="201"/>
      <c r="C203" s="202"/>
      <c r="D203" s="123"/>
      <c r="E203" s="21"/>
      <c r="F203" s="21"/>
      <c r="G203" s="21"/>
      <c r="H203" s="21"/>
      <c r="I203" s="21"/>
      <c r="J203" s="21"/>
      <c r="K203" s="21"/>
      <c r="L203" s="21"/>
      <c r="M203" s="21"/>
      <c r="N203" s="21"/>
      <c r="O203" s="21"/>
      <c r="P203" s="21"/>
      <c r="Q203" s="21"/>
      <c r="R203" s="21"/>
      <c r="S203" s="21"/>
      <c r="T203" s="21"/>
      <c r="U203" s="21"/>
      <c r="V203" s="21"/>
      <c r="W203" s="21"/>
      <c r="X203" s="21"/>
      <c r="Y203" s="21"/>
      <c r="Z203" s="18">
        <f>IF($Y$171/$L$82*(Z$157-$Y$157)&lt;=$Y$171,$Y$171/$L$82,0)</f>
        <v>0</v>
      </c>
      <c r="AA203" s="18">
        <f>IF($Y$171/$L$82*(AA$157-$Y$157)&lt;=$Y$171,$Y$171/$L$82,0)</f>
        <v>0</v>
      </c>
      <c r="AB203" s="18">
        <f aca="true" t="shared" si="81" ref="AB203:AH203">IF($Y$171/$L$82*(AB$157-$Y$157)&lt;=$Y$171,$Y$171/$L$82,0)</f>
        <v>0</v>
      </c>
      <c r="AC203" s="18">
        <f t="shared" si="81"/>
        <v>0</v>
      </c>
      <c r="AD203" s="18">
        <f t="shared" si="81"/>
        <v>0</v>
      </c>
      <c r="AE203" s="18">
        <f t="shared" si="81"/>
        <v>0</v>
      </c>
      <c r="AF203" s="18">
        <f t="shared" si="81"/>
        <v>0</v>
      </c>
      <c r="AG203" s="18">
        <f t="shared" si="81"/>
        <v>0</v>
      </c>
      <c r="AH203" s="18">
        <f t="shared" si="81"/>
        <v>0</v>
      </c>
      <c r="AI203" s="19"/>
      <c r="AJ203" s="20">
        <f t="shared" si="61"/>
        <v>0</v>
      </c>
    </row>
    <row r="204" spans="1:36" ht="12.75" customHeight="1" hidden="1">
      <c r="A204" s="89"/>
      <c r="B204" s="201"/>
      <c r="C204" s="202"/>
      <c r="D204" s="123"/>
      <c r="E204" s="21"/>
      <c r="F204" s="21"/>
      <c r="G204" s="21"/>
      <c r="H204" s="21"/>
      <c r="I204" s="21"/>
      <c r="J204" s="21"/>
      <c r="K204" s="21"/>
      <c r="L204" s="21"/>
      <c r="M204" s="21"/>
      <c r="N204" s="21"/>
      <c r="O204" s="21"/>
      <c r="P204" s="21"/>
      <c r="Q204" s="21"/>
      <c r="R204" s="21"/>
      <c r="S204" s="21"/>
      <c r="T204" s="21"/>
      <c r="U204" s="21"/>
      <c r="V204" s="21"/>
      <c r="W204" s="21"/>
      <c r="X204" s="21"/>
      <c r="Y204" s="21"/>
      <c r="Z204" s="21"/>
      <c r="AA204" s="18">
        <f>IF($Z$171/$L$82*(AA$157-$Z$157)&lt;=$Z$171,$Z$171/$L$82,0)</f>
        <v>0</v>
      </c>
      <c r="AB204" s="18">
        <f aca="true" t="shared" si="82" ref="AB204:AH204">IF($Z$171/$L$82*(AB$157-$Z$157)&lt;=$Z$171,$Z$171/$L$82,0)</f>
        <v>0</v>
      </c>
      <c r="AC204" s="18">
        <f t="shared" si="82"/>
        <v>0</v>
      </c>
      <c r="AD204" s="18">
        <f t="shared" si="82"/>
        <v>0</v>
      </c>
      <c r="AE204" s="18">
        <f t="shared" si="82"/>
        <v>0</v>
      </c>
      <c r="AF204" s="18">
        <f t="shared" si="82"/>
        <v>0</v>
      </c>
      <c r="AG204" s="18">
        <f t="shared" si="82"/>
        <v>0</v>
      </c>
      <c r="AH204" s="18">
        <f t="shared" si="82"/>
        <v>0</v>
      </c>
      <c r="AI204" s="19"/>
      <c r="AJ204" s="20">
        <f t="shared" si="61"/>
        <v>0</v>
      </c>
    </row>
    <row r="205" spans="1:36" ht="12.75" customHeight="1" hidden="1">
      <c r="A205" s="89"/>
      <c r="B205" s="201"/>
      <c r="C205" s="202"/>
      <c r="D205" s="123"/>
      <c r="E205" s="21"/>
      <c r="F205" s="21"/>
      <c r="G205" s="21"/>
      <c r="H205" s="21"/>
      <c r="I205" s="21"/>
      <c r="J205" s="21"/>
      <c r="K205" s="21"/>
      <c r="L205" s="21"/>
      <c r="M205" s="21"/>
      <c r="N205" s="21"/>
      <c r="O205" s="21"/>
      <c r="P205" s="21"/>
      <c r="Q205" s="21"/>
      <c r="R205" s="21"/>
      <c r="S205" s="21"/>
      <c r="T205" s="21"/>
      <c r="U205" s="21"/>
      <c r="V205" s="21"/>
      <c r="W205" s="21"/>
      <c r="X205" s="21"/>
      <c r="Y205" s="21"/>
      <c r="Z205" s="21"/>
      <c r="AA205" s="21"/>
      <c r="AB205" s="18">
        <f>IF($AA$171/$L$82*(AB$157-$AA$157)&lt;=$AA$171,$AA$171/$L$82,0)</f>
        <v>0</v>
      </c>
      <c r="AC205" s="18">
        <f aca="true" t="shared" si="83" ref="AC205:AH205">IF($AA$171/$L$82*(AC$157-$AA$157)&lt;=$AA$171,$AA$171/$L$82,0)</f>
        <v>0</v>
      </c>
      <c r="AD205" s="18">
        <f t="shared" si="83"/>
        <v>0</v>
      </c>
      <c r="AE205" s="18">
        <f t="shared" si="83"/>
        <v>0</v>
      </c>
      <c r="AF205" s="18">
        <f t="shared" si="83"/>
        <v>0</v>
      </c>
      <c r="AG205" s="18">
        <f t="shared" si="83"/>
        <v>0</v>
      </c>
      <c r="AH205" s="18">
        <f t="shared" si="83"/>
        <v>0</v>
      </c>
      <c r="AI205" s="19"/>
      <c r="AJ205" s="20">
        <f t="shared" si="61"/>
        <v>0</v>
      </c>
    </row>
    <row r="206" spans="1:36" ht="12.75" customHeight="1" hidden="1">
      <c r="A206" s="89"/>
      <c r="B206" s="201"/>
      <c r="C206" s="202"/>
      <c r="D206" s="123"/>
      <c r="E206" s="21"/>
      <c r="F206" s="21"/>
      <c r="G206" s="21"/>
      <c r="H206" s="21"/>
      <c r="I206" s="21"/>
      <c r="J206" s="21"/>
      <c r="K206" s="21"/>
      <c r="L206" s="21"/>
      <c r="M206" s="21"/>
      <c r="N206" s="21"/>
      <c r="O206" s="21"/>
      <c r="P206" s="21"/>
      <c r="Q206" s="21"/>
      <c r="R206" s="21"/>
      <c r="S206" s="21"/>
      <c r="T206" s="21"/>
      <c r="U206" s="21"/>
      <c r="V206" s="21"/>
      <c r="W206" s="21"/>
      <c r="X206" s="21"/>
      <c r="Y206" s="21"/>
      <c r="Z206" s="21"/>
      <c r="AA206" s="21"/>
      <c r="AB206" s="21"/>
      <c r="AC206" s="18">
        <f aca="true" t="shared" si="84" ref="AC206:AH206">IF($AB$171/$L$82*(AC$157-$AB$157)&lt;=$AB$171,$AB$171/$L$82,0)</f>
        <v>0</v>
      </c>
      <c r="AD206" s="18">
        <f t="shared" si="84"/>
        <v>0</v>
      </c>
      <c r="AE206" s="18">
        <f t="shared" si="84"/>
        <v>0</v>
      </c>
      <c r="AF206" s="18">
        <f t="shared" si="84"/>
        <v>0</v>
      </c>
      <c r="AG206" s="18">
        <f t="shared" si="84"/>
        <v>0</v>
      </c>
      <c r="AH206" s="18">
        <f t="shared" si="84"/>
        <v>0</v>
      </c>
      <c r="AI206" s="19"/>
      <c r="AJ206" s="20">
        <f t="shared" si="61"/>
        <v>0</v>
      </c>
    </row>
    <row r="207" spans="1:36" ht="12.75" customHeight="1" hidden="1">
      <c r="A207" s="89"/>
      <c r="B207" s="201"/>
      <c r="C207" s="202"/>
      <c r="D207" s="123"/>
      <c r="E207" s="21"/>
      <c r="F207" s="21"/>
      <c r="G207" s="21"/>
      <c r="H207" s="21"/>
      <c r="I207" s="21"/>
      <c r="J207" s="21"/>
      <c r="K207" s="21"/>
      <c r="L207" s="21"/>
      <c r="M207" s="21"/>
      <c r="N207" s="21"/>
      <c r="O207" s="21"/>
      <c r="P207" s="21"/>
      <c r="Q207" s="21"/>
      <c r="R207" s="21"/>
      <c r="S207" s="21"/>
      <c r="T207" s="21"/>
      <c r="U207" s="21"/>
      <c r="V207" s="21"/>
      <c r="W207" s="21"/>
      <c r="X207" s="21"/>
      <c r="Y207" s="21"/>
      <c r="Z207" s="21"/>
      <c r="AA207" s="21"/>
      <c r="AB207" s="21"/>
      <c r="AC207" s="21"/>
      <c r="AD207" s="18">
        <f>IF($AC$171/$L$82*(AD$157-$AC$157)&lt;=$AC$171,$AC$171/$L$82,0)</f>
        <v>0</v>
      </c>
      <c r="AE207" s="18">
        <f>IF($AC$171/$L$82*(AE$157-$AC$157)&lt;=$AC$171,$AC$171/$L$82,0)</f>
        <v>0</v>
      </c>
      <c r="AF207" s="18">
        <f>IF($AC$171/$L$82*(AF$157-$AC$157)&lt;=$AC$171,$AC$171/$L$82,0)</f>
        <v>0</v>
      </c>
      <c r="AG207" s="18">
        <f>IF($AC$171/$L$82*(AG$157-$AC$157)&lt;=$AC$171,$AC$171/$L$82,0)</f>
        <v>0</v>
      </c>
      <c r="AH207" s="18">
        <f>IF($AC$171/$L$82*(AH$157-$AC$157)&lt;=$AC$171,$AC$171/$L$82,0)</f>
        <v>0</v>
      </c>
      <c r="AI207" s="19"/>
      <c r="AJ207" s="20">
        <f t="shared" si="61"/>
        <v>0</v>
      </c>
    </row>
    <row r="208" spans="1:36" ht="12.75" customHeight="1" hidden="1">
      <c r="A208" s="89"/>
      <c r="B208" s="201"/>
      <c r="C208" s="202"/>
      <c r="D208" s="123"/>
      <c r="E208" s="21"/>
      <c r="F208" s="21"/>
      <c r="G208" s="21"/>
      <c r="H208" s="21"/>
      <c r="I208" s="21"/>
      <c r="J208" s="21"/>
      <c r="K208" s="21"/>
      <c r="L208" s="21"/>
      <c r="M208" s="21"/>
      <c r="N208" s="21"/>
      <c r="O208" s="21"/>
      <c r="P208" s="21"/>
      <c r="Q208" s="21"/>
      <c r="R208" s="21"/>
      <c r="S208" s="21"/>
      <c r="T208" s="21"/>
      <c r="U208" s="21"/>
      <c r="V208" s="21"/>
      <c r="W208" s="21"/>
      <c r="X208" s="21"/>
      <c r="Y208" s="21"/>
      <c r="Z208" s="21"/>
      <c r="AA208" s="21"/>
      <c r="AB208" s="21"/>
      <c r="AC208" s="21"/>
      <c r="AD208" s="21"/>
      <c r="AE208" s="18">
        <f>IF($AD$171/$L$82*(AE$157-$AD$157)&lt;=$AD$171,$AD$171/$L$82,0)</f>
        <v>0</v>
      </c>
      <c r="AF208" s="18">
        <f>IF($AD$171/$L$82*(AF$157-$AD$157)&lt;=$AD$171,$AD$171/$L$82,0)</f>
        <v>0</v>
      </c>
      <c r="AG208" s="18">
        <f>IF($AD$171/$L$82*(AG$157-$AD$157)&lt;=$AD$171,$AD$171/$L$82,0)</f>
        <v>0</v>
      </c>
      <c r="AH208" s="18">
        <f>IF($AD$171/$L$82*(AH$157-$AD$157)&lt;=$AD$171,$AD$171/$L$82,0)</f>
        <v>0</v>
      </c>
      <c r="AI208" s="19"/>
      <c r="AJ208" s="20">
        <f t="shared" si="61"/>
        <v>0</v>
      </c>
    </row>
    <row r="209" spans="1:36" ht="12.75" customHeight="1" hidden="1">
      <c r="A209" s="89"/>
      <c r="B209" s="201"/>
      <c r="C209" s="202"/>
      <c r="D209" s="123"/>
      <c r="E209" s="21"/>
      <c r="F209" s="21"/>
      <c r="G209" s="21"/>
      <c r="H209" s="21"/>
      <c r="I209" s="21"/>
      <c r="J209" s="21"/>
      <c r="K209" s="21"/>
      <c r="L209" s="21"/>
      <c r="M209" s="21"/>
      <c r="N209" s="21"/>
      <c r="O209" s="21"/>
      <c r="P209" s="21"/>
      <c r="Q209" s="21"/>
      <c r="R209" s="21"/>
      <c r="S209" s="21"/>
      <c r="T209" s="21"/>
      <c r="U209" s="21"/>
      <c r="V209" s="21"/>
      <c r="W209" s="21"/>
      <c r="X209" s="21"/>
      <c r="Y209" s="21"/>
      <c r="Z209" s="21"/>
      <c r="AA209" s="21"/>
      <c r="AB209" s="21"/>
      <c r="AC209" s="21"/>
      <c r="AD209" s="21"/>
      <c r="AE209" s="21"/>
      <c r="AF209" s="18">
        <f>IF($AE$171/$L$82*(AF$157-$AE$157)&lt;=$AE$171,$AE$171/$L$82,0)</f>
        <v>0</v>
      </c>
      <c r="AG209" s="18">
        <f>IF($AE$171/$L$82*(AG$157-$AE$157)&lt;=$AE$171,$AE$171/$L$82,0)</f>
        <v>0</v>
      </c>
      <c r="AH209" s="18">
        <f>IF($AE$171/$L$82*(AH$157-$AE$157)&lt;=$AE$171,$AE$171/$L$82,0)</f>
        <v>0</v>
      </c>
      <c r="AI209" s="19"/>
      <c r="AJ209" s="20">
        <f t="shared" si="61"/>
        <v>0</v>
      </c>
    </row>
    <row r="210" spans="1:36" ht="12.75" customHeight="1" hidden="1">
      <c r="A210" s="89"/>
      <c r="B210" s="201"/>
      <c r="C210" s="202"/>
      <c r="D210" s="123"/>
      <c r="E210" s="21"/>
      <c r="F210" s="21"/>
      <c r="G210" s="21"/>
      <c r="H210" s="21"/>
      <c r="I210" s="21"/>
      <c r="J210" s="21"/>
      <c r="K210" s="21"/>
      <c r="L210" s="21"/>
      <c r="M210" s="21"/>
      <c r="N210" s="21"/>
      <c r="O210" s="21"/>
      <c r="P210" s="21"/>
      <c r="Q210" s="21"/>
      <c r="R210" s="21"/>
      <c r="S210" s="21"/>
      <c r="T210" s="21"/>
      <c r="U210" s="21"/>
      <c r="V210" s="21"/>
      <c r="W210" s="21"/>
      <c r="X210" s="21"/>
      <c r="Y210" s="21"/>
      <c r="Z210" s="21"/>
      <c r="AA210" s="21"/>
      <c r="AB210" s="21"/>
      <c r="AC210" s="21"/>
      <c r="AD210" s="21"/>
      <c r="AE210" s="21"/>
      <c r="AF210" s="21"/>
      <c r="AG210" s="18">
        <f>IF($AF$171/$L$82*(AG$157-$AF$157)&lt;=$AF$171,$AF$171/$L$82,0)</f>
        <v>0</v>
      </c>
      <c r="AH210" s="18">
        <f>IF($AF$171/$L$82*(AH$157-$AF$157)&lt;=$AF$171,$AF$171/$L$82,0)</f>
        <v>0</v>
      </c>
      <c r="AI210" s="19"/>
      <c r="AJ210" s="20">
        <f t="shared" si="61"/>
        <v>0</v>
      </c>
    </row>
    <row r="211" spans="1:36" ht="12.75" customHeight="1" hidden="1">
      <c r="A211" s="89"/>
      <c r="B211" s="203"/>
      <c r="C211" s="204"/>
      <c r="D211" s="123"/>
      <c r="E211" s="21"/>
      <c r="F211" s="21"/>
      <c r="G211" s="21"/>
      <c r="H211" s="21"/>
      <c r="I211" s="21"/>
      <c r="J211" s="21"/>
      <c r="K211" s="21"/>
      <c r="L211" s="21"/>
      <c r="M211" s="21"/>
      <c r="N211" s="21"/>
      <c r="O211" s="21"/>
      <c r="P211" s="21"/>
      <c r="Q211" s="21"/>
      <c r="R211" s="21"/>
      <c r="S211" s="21"/>
      <c r="T211" s="21"/>
      <c r="U211" s="21"/>
      <c r="V211" s="21"/>
      <c r="W211" s="21"/>
      <c r="X211" s="21"/>
      <c r="Y211" s="21"/>
      <c r="Z211" s="21"/>
      <c r="AA211" s="21"/>
      <c r="AB211" s="21"/>
      <c r="AC211" s="21"/>
      <c r="AD211" s="21"/>
      <c r="AE211" s="21"/>
      <c r="AF211" s="21"/>
      <c r="AG211" s="21"/>
      <c r="AH211" s="18">
        <f>IF($AG$171/$L$82*(AH$157-$AG$157)&lt;=$AG$171,$AG$171/$L$82,0)</f>
        <v>0</v>
      </c>
      <c r="AI211" s="19"/>
      <c r="AJ211" s="20">
        <f t="shared" si="61"/>
        <v>0</v>
      </c>
    </row>
    <row r="212" spans="1:36" ht="12.75">
      <c r="A212" s="177" t="s">
        <v>157</v>
      </c>
      <c r="B212" s="177"/>
      <c r="C212" s="177"/>
      <c r="D212" s="127">
        <v>0</v>
      </c>
      <c r="E212" s="91">
        <f>SUM(E182:E210)</f>
        <v>0</v>
      </c>
      <c r="F212" s="91">
        <f aca="true" t="shared" si="85" ref="F212:AH212">SUM(F182:F210)</f>
        <v>0</v>
      </c>
      <c r="G212" s="91">
        <f t="shared" si="85"/>
        <v>0</v>
      </c>
      <c r="H212" s="91">
        <f t="shared" si="85"/>
        <v>0</v>
      </c>
      <c r="I212" s="91">
        <f t="shared" si="85"/>
        <v>0</v>
      </c>
      <c r="J212" s="91">
        <f t="shared" si="85"/>
        <v>0</v>
      </c>
      <c r="K212" s="91">
        <f t="shared" si="85"/>
        <v>0</v>
      </c>
      <c r="L212" s="91">
        <f t="shared" si="85"/>
        <v>0</v>
      </c>
      <c r="M212" s="91">
        <f t="shared" si="85"/>
        <v>0</v>
      </c>
      <c r="N212" s="91">
        <f t="shared" si="85"/>
        <v>0</v>
      </c>
      <c r="O212" s="91">
        <f t="shared" si="85"/>
        <v>0</v>
      </c>
      <c r="P212" s="91">
        <f t="shared" si="85"/>
        <v>0</v>
      </c>
      <c r="Q212" s="91">
        <f t="shared" si="85"/>
        <v>0</v>
      </c>
      <c r="R212" s="91">
        <f t="shared" si="85"/>
        <v>0</v>
      </c>
      <c r="S212" s="91">
        <f t="shared" si="85"/>
        <v>0</v>
      </c>
      <c r="T212" s="91">
        <f t="shared" si="85"/>
        <v>0</v>
      </c>
      <c r="U212" s="91">
        <f t="shared" si="85"/>
        <v>0</v>
      </c>
      <c r="V212" s="91">
        <f t="shared" si="85"/>
        <v>0</v>
      </c>
      <c r="W212" s="91">
        <f t="shared" si="85"/>
        <v>0</v>
      </c>
      <c r="X212" s="91">
        <f t="shared" si="85"/>
        <v>0</v>
      </c>
      <c r="Y212" s="91">
        <f t="shared" si="85"/>
        <v>0</v>
      </c>
      <c r="Z212" s="91">
        <f t="shared" si="85"/>
        <v>0</v>
      </c>
      <c r="AA212" s="91">
        <f t="shared" si="85"/>
        <v>0</v>
      </c>
      <c r="AB212" s="91">
        <f t="shared" si="85"/>
        <v>0</v>
      </c>
      <c r="AC212" s="91">
        <f t="shared" si="85"/>
        <v>0</v>
      </c>
      <c r="AD212" s="91">
        <f t="shared" si="85"/>
        <v>0</v>
      </c>
      <c r="AE212" s="91">
        <f t="shared" si="85"/>
        <v>0</v>
      </c>
      <c r="AF212" s="91">
        <f t="shared" si="85"/>
        <v>0</v>
      </c>
      <c r="AG212" s="91">
        <f t="shared" si="85"/>
        <v>0</v>
      </c>
      <c r="AH212" s="91">
        <f t="shared" si="85"/>
        <v>0</v>
      </c>
      <c r="AI212" s="1"/>
      <c r="AJ212" s="1"/>
    </row>
    <row r="213" spans="1:36" ht="6" customHeight="1">
      <c r="A213" s="177"/>
      <c r="B213" s="177"/>
      <c r="C213" s="177"/>
      <c r="D213" s="92"/>
      <c r="E213" s="92"/>
      <c r="F213" s="92"/>
      <c r="G213" s="92"/>
      <c r="H213" s="92"/>
      <c r="I213" s="92"/>
      <c r="J213" s="92"/>
      <c r="K213" s="92"/>
      <c r="L213" s="92"/>
      <c r="M213" s="92"/>
      <c r="N213" s="92"/>
      <c r="O213" s="92"/>
      <c r="P213" s="92"/>
      <c r="Q213" s="92"/>
      <c r="R213" s="92"/>
      <c r="S213" s="92"/>
      <c r="T213" s="92"/>
      <c r="U213" s="92"/>
      <c r="V213" s="92"/>
      <c r="W213" s="92"/>
      <c r="X213" s="92"/>
      <c r="Y213" s="92"/>
      <c r="Z213" s="92"/>
      <c r="AA213" s="92"/>
      <c r="AB213" s="92"/>
      <c r="AC213" s="92"/>
      <c r="AD213" s="92"/>
      <c r="AE213" s="92"/>
      <c r="AF213" s="92"/>
      <c r="AG213" s="92"/>
      <c r="AH213" s="92"/>
      <c r="AI213" s="1"/>
      <c r="AJ213" s="1"/>
    </row>
    <row r="214" spans="1:36" ht="12.75">
      <c r="A214" s="177" t="s">
        <v>158</v>
      </c>
      <c r="B214" s="177"/>
      <c r="C214" s="177"/>
      <c r="D214" s="8">
        <f>D180+D181+D212</f>
        <v>0</v>
      </c>
      <c r="E214" s="8">
        <f>E180+E181+E212</f>
        <v>0</v>
      </c>
      <c r="F214" s="8">
        <f aca="true" t="shared" si="86" ref="F214:AH214">F180+F181+F212</f>
        <v>0</v>
      </c>
      <c r="G214" s="8">
        <f t="shared" si="86"/>
        <v>0</v>
      </c>
      <c r="H214" s="8">
        <f t="shared" si="86"/>
        <v>0</v>
      </c>
      <c r="I214" s="8">
        <f t="shared" si="86"/>
        <v>0</v>
      </c>
      <c r="J214" s="8">
        <f t="shared" si="86"/>
        <v>0</v>
      </c>
      <c r="K214" s="8">
        <f t="shared" si="86"/>
        <v>0</v>
      </c>
      <c r="L214" s="8">
        <f t="shared" si="86"/>
        <v>0</v>
      </c>
      <c r="M214" s="8">
        <f t="shared" si="86"/>
        <v>0</v>
      </c>
      <c r="N214" s="8">
        <f t="shared" si="86"/>
        <v>0</v>
      </c>
      <c r="O214" s="8">
        <f t="shared" si="86"/>
        <v>0</v>
      </c>
      <c r="P214" s="8">
        <f t="shared" si="86"/>
        <v>0</v>
      </c>
      <c r="Q214" s="8">
        <f t="shared" si="86"/>
        <v>0</v>
      </c>
      <c r="R214" s="8">
        <f t="shared" si="86"/>
        <v>0</v>
      </c>
      <c r="S214" s="8">
        <f t="shared" si="86"/>
        <v>0</v>
      </c>
      <c r="T214" s="8">
        <f t="shared" si="86"/>
        <v>0</v>
      </c>
      <c r="U214" s="8">
        <f t="shared" si="86"/>
        <v>0</v>
      </c>
      <c r="V214" s="8">
        <f t="shared" si="86"/>
        <v>0</v>
      </c>
      <c r="W214" s="8">
        <f t="shared" si="86"/>
        <v>0</v>
      </c>
      <c r="X214" s="8">
        <f t="shared" si="86"/>
        <v>0</v>
      </c>
      <c r="Y214" s="8">
        <f t="shared" si="86"/>
        <v>0</v>
      </c>
      <c r="Z214" s="8">
        <f t="shared" si="86"/>
        <v>0</v>
      </c>
      <c r="AA214" s="8">
        <f t="shared" si="86"/>
        <v>0</v>
      </c>
      <c r="AB214" s="8">
        <f t="shared" si="86"/>
        <v>0</v>
      </c>
      <c r="AC214" s="8">
        <f t="shared" si="86"/>
        <v>0</v>
      </c>
      <c r="AD214" s="8">
        <f t="shared" si="86"/>
        <v>0</v>
      </c>
      <c r="AE214" s="8">
        <f t="shared" si="86"/>
        <v>0</v>
      </c>
      <c r="AF214" s="8">
        <f t="shared" si="86"/>
        <v>0</v>
      </c>
      <c r="AG214" s="8">
        <f t="shared" si="86"/>
        <v>0</v>
      </c>
      <c r="AH214" s="8">
        <f t="shared" si="86"/>
        <v>0</v>
      </c>
      <c r="AI214" s="1"/>
      <c r="AJ214" s="1"/>
    </row>
    <row r="215" spans="1:36" ht="12.75">
      <c r="A215" s="177"/>
      <c r="B215" s="177"/>
      <c r="C215" s="177"/>
      <c r="D215" s="92"/>
      <c r="E215" s="92"/>
      <c r="F215" s="92"/>
      <c r="G215" s="92"/>
      <c r="H215" s="92"/>
      <c r="I215" s="92"/>
      <c r="J215" s="92"/>
      <c r="K215" s="92"/>
      <c r="L215" s="92"/>
      <c r="M215" s="92"/>
      <c r="N215" s="92"/>
      <c r="O215" s="92"/>
      <c r="P215" s="92"/>
      <c r="Q215" s="92"/>
      <c r="R215" s="92"/>
      <c r="S215" s="92"/>
      <c r="T215" s="92"/>
      <c r="U215" s="92"/>
      <c r="V215" s="92"/>
      <c r="W215" s="92"/>
      <c r="X215" s="92"/>
      <c r="Y215" s="92"/>
      <c r="Z215" s="92"/>
      <c r="AA215" s="92"/>
      <c r="AB215" s="92"/>
      <c r="AC215" s="92"/>
      <c r="AD215" s="92"/>
      <c r="AE215" s="92"/>
      <c r="AF215" s="92"/>
      <c r="AG215" s="92"/>
      <c r="AH215" s="92"/>
      <c r="AI215" s="1"/>
      <c r="AJ215" s="1"/>
    </row>
    <row r="216" spans="1:36" ht="12.75">
      <c r="A216" s="177" t="s">
        <v>159</v>
      </c>
      <c r="B216" s="177"/>
      <c r="C216" s="177"/>
      <c r="D216" s="8">
        <f aca="true" t="shared" si="87" ref="D216:AH216">D178-D214</f>
        <v>0</v>
      </c>
      <c r="E216" s="8">
        <f t="shared" si="87"/>
        <v>0</v>
      </c>
      <c r="F216" s="8">
        <f t="shared" si="87"/>
        <v>0</v>
      </c>
      <c r="G216" s="8">
        <f t="shared" si="87"/>
        <v>0</v>
      </c>
      <c r="H216" s="8">
        <f t="shared" si="87"/>
        <v>0</v>
      </c>
      <c r="I216" s="8">
        <f t="shared" si="87"/>
        <v>0</v>
      </c>
      <c r="J216" s="8">
        <f t="shared" si="87"/>
        <v>0</v>
      </c>
      <c r="K216" s="8">
        <f t="shared" si="87"/>
        <v>0</v>
      </c>
      <c r="L216" s="8">
        <f t="shared" si="87"/>
        <v>0</v>
      </c>
      <c r="M216" s="8">
        <f t="shared" si="87"/>
        <v>0</v>
      </c>
      <c r="N216" s="8">
        <f t="shared" si="87"/>
        <v>0</v>
      </c>
      <c r="O216" s="8">
        <f t="shared" si="87"/>
        <v>0</v>
      </c>
      <c r="P216" s="8">
        <f t="shared" si="87"/>
        <v>0</v>
      </c>
      <c r="Q216" s="8">
        <f t="shared" si="87"/>
        <v>0</v>
      </c>
      <c r="R216" s="8">
        <f t="shared" si="87"/>
        <v>0</v>
      </c>
      <c r="S216" s="8">
        <f t="shared" si="87"/>
        <v>0</v>
      </c>
      <c r="T216" s="8">
        <f t="shared" si="87"/>
        <v>0</v>
      </c>
      <c r="U216" s="8">
        <f t="shared" si="87"/>
        <v>0</v>
      </c>
      <c r="V216" s="8">
        <f t="shared" si="87"/>
        <v>0</v>
      </c>
      <c r="W216" s="8">
        <f t="shared" si="87"/>
        <v>0</v>
      </c>
      <c r="X216" s="8">
        <f t="shared" si="87"/>
        <v>0</v>
      </c>
      <c r="Y216" s="8">
        <f t="shared" si="87"/>
        <v>0</v>
      </c>
      <c r="Z216" s="8">
        <f t="shared" si="87"/>
        <v>0</v>
      </c>
      <c r="AA216" s="8">
        <f t="shared" si="87"/>
        <v>0</v>
      </c>
      <c r="AB216" s="8">
        <f t="shared" si="87"/>
        <v>0</v>
      </c>
      <c r="AC216" s="8">
        <f t="shared" si="87"/>
        <v>0</v>
      </c>
      <c r="AD216" s="8">
        <f t="shared" si="87"/>
        <v>0</v>
      </c>
      <c r="AE216" s="8">
        <f t="shared" si="87"/>
        <v>0</v>
      </c>
      <c r="AF216" s="8">
        <f t="shared" si="87"/>
        <v>0</v>
      </c>
      <c r="AG216" s="8">
        <f t="shared" si="87"/>
        <v>0</v>
      </c>
      <c r="AH216" s="8">
        <f t="shared" si="87"/>
        <v>0</v>
      </c>
      <c r="AI216" s="1"/>
      <c r="AJ216" s="1"/>
    </row>
    <row r="217" spans="1:36" ht="12.75">
      <c r="A217" s="177"/>
      <c r="B217" s="177"/>
      <c r="C217" s="177"/>
      <c r="D217" s="7"/>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row>
    <row r="218" spans="1:36" ht="12.75">
      <c r="A218" s="177" t="s">
        <v>160</v>
      </c>
      <c r="B218" s="177"/>
      <c r="C218" s="177"/>
      <c r="D218" s="8">
        <f>IF(D216&gt;0,D216*0.35,0)</f>
        <v>0</v>
      </c>
      <c r="E218" s="8">
        <f>IF(E216&gt;0,E216*0.35,0)</f>
        <v>0</v>
      </c>
      <c r="F218" s="8">
        <f aca="true" t="shared" si="88" ref="F218:AH218">IF(F216&gt;0,F216*0.35,0)</f>
        <v>0</v>
      </c>
      <c r="G218" s="8">
        <f t="shared" si="88"/>
        <v>0</v>
      </c>
      <c r="H218" s="8">
        <f t="shared" si="88"/>
        <v>0</v>
      </c>
      <c r="I218" s="8">
        <f t="shared" si="88"/>
        <v>0</v>
      </c>
      <c r="J218" s="8">
        <f t="shared" si="88"/>
        <v>0</v>
      </c>
      <c r="K218" s="8">
        <f t="shared" si="88"/>
        <v>0</v>
      </c>
      <c r="L218" s="8">
        <f t="shared" si="88"/>
        <v>0</v>
      </c>
      <c r="M218" s="8">
        <f t="shared" si="88"/>
        <v>0</v>
      </c>
      <c r="N218" s="8">
        <f t="shared" si="88"/>
        <v>0</v>
      </c>
      <c r="O218" s="8">
        <f t="shared" si="88"/>
        <v>0</v>
      </c>
      <c r="P218" s="8">
        <f t="shared" si="88"/>
        <v>0</v>
      </c>
      <c r="Q218" s="8">
        <f t="shared" si="88"/>
        <v>0</v>
      </c>
      <c r="R218" s="8">
        <f t="shared" si="88"/>
        <v>0</v>
      </c>
      <c r="S218" s="8">
        <f t="shared" si="88"/>
        <v>0</v>
      </c>
      <c r="T218" s="8">
        <f t="shared" si="88"/>
        <v>0</v>
      </c>
      <c r="U218" s="8">
        <f t="shared" si="88"/>
        <v>0</v>
      </c>
      <c r="V218" s="8">
        <f t="shared" si="88"/>
        <v>0</v>
      </c>
      <c r="W218" s="8">
        <f t="shared" si="88"/>
        <v>0</v>
      </c>
      <c r="X218" s="8">
        <f t="shared" si="88"/>
        <v>0</v>
      </c>
      <c r="Y218" s="8">
        <f t="shared" si="88"/>
        <v>0</v>
      </c>
      <c r="Z218" s="8">
        <f t="shared" si="88"/>
        <v>0</v>
      </c>
      <c r="AA218" s="8">
        <f t="shared" si="88"/>
        <v>0</v>
      </c>
      <c r="AB218" s="8">
        <f t="shared" si="88"/>
        <v>0</v>
      </c>
      <c r="AC218" s="8">
        <f t="shared" si="88"/>
        <v>0</v>
      </c>
      <c r="AD218" s="8">
        <f t="shared" si="88"/>
        <v>0</v>
      </c>
      <c r="AE218" s="8">
        <f t="shared" si="88"/>
        <v>0</v>
      </c>
      <c r="AF218" s="8">
        <f t="shared" si="88"/>
        <v>0</v>
      </c>
      <c r="AG218" s="8">
        <f t="shared" si="88"/>
        <v>0</v>
      </c>
      <c r="AH218" s="8">
        <f t="shared" si="88"/>
        <v>0</v>
      </c>
      <c r="AI218" s="1"/>
      <c r="AJ218" s="1"/>
    </row>
    <row r="219" spans="1:36" ht="12.75">
      <c r="A219" s="177"/>
      <c r="B219" s="177"/>
      <c r="C219" s="177"/>
      <c r="D219" s="7"/>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row>
    <row r="220" spans="1:36" ht="12.75">
      <c r="A220" s="177" t="s">
        <v>161</v>
      </c>
      <c r="B220" s="177"/>
      <c r="C220" s="177"/>
      <c r="D220" s="8">
        <f>D216-D218</f>
        <v>0</v>
      </c>
      <c r="E220" s="8">
        <f>E216-E218</f>
        <v>0</v>
      </c>
      <c r="F220" s="8">
        <f aca="true" t="shared" si="89" ref="F220:AH220">F216-F218</f>
        <v>0</v>
      </c>
      <c r="G220" s="8">
        <f t="shared" si="89"/>
        <v>0</v>
      </c>
      <c r="H220" s="8">
        <f t="shared" si="89"/>
        <v>0</v>
      </c>
      <c r="I220" s="8">
        <f t="shared" si="89"/>
        <v>0</v>
      </c>
      <c r="J220" s="8">
        <f t="shared" si="89"/>
        <v>0</v>
      </c>
      <c r="K220" s="8">
        <f t="shared" si="89"/>
        <v>0</v>
      </c>
      <c r="L220" s="8">
        <f t="shared" si="89"/>
        <v>0</v>
      </c>
      <c r="M220" s="8">
        <f t="shared" si="89"/>
        <v>0</v>
      </c>
      <c r="N220" s="8">
        <f t="shared" si="89"/>
        <v>0</v>
      </c>
      <c r="O220" s="8">
        <f t="shared" si="89"/>
        <v>0</v>
      </c>
      <c r="P220" s="8">
        <f t="shared" si="89"/>
        <v>0</v>
      </c>
      <c r="Q220" s="8">
        <f t="shared" si="89"/>
        <v>0</v>
      </c>
      <c r="R220" s="8">
        <f t="shared" si="89"/>
        <v>0</v>
      </c>
      <c r="S220" s="8">
        <f t="shared" si="89"/>
        <v>0</v>
      </c>
      <c r="T220" s="8">
        <f t="shared" si="89"/>
        <v>0</v>
      </c>
      <c r="U220" s="8">
        <f t="shared" si="89"/>
        <v>0</v>
      </c>
      <c r="V220" s="8">
        <f t="shared" si="89"/>
        <v>0</v>
      </c>
      <c r="W220" s="8">
        <f t="shared" si="89"/>
        <v>0</v>
      </c>
      <c r="X220" s="8">
        <f t="shared" si="89"/>
        <v>0</v>
      </c>
      <c r="Y220" s="8">
        <f t="shared" si="89"/>
        <v>0</v>
      </c>
      <c r="Z220" s="8">
        <f t="shared" si="89"/>
        <v>0</v>
      </c>
      <c r="AA220" s="8">
        <f t="shared" si="89"/>
        <v>0</v>
      </c>
      <c r="AB220" s="8">
        <f t="shared" si="89"/>
        <v>0</v>
      </c>
      <c r="AC220" s="8">
        <f t="shared" si="89"/>
        <v>0</v>
      </c>
      <c r="AD220" s="8">
        <f t="shared" si="89"/>
        <v>0</v>
      </c>
      <c r="AE220" s="8">
        <f t="shared" si="89"/>
        <v>0</v>
      </c>
      <c r="AF220" s="8">
        <f t="shared" si="89"/>
        <v>0</v>
      </c>
      <c r="AG220" s="8">
        <f t="shared" si="89"/>
        <v>0</v>
      </c>
      <c r="AH220" s="8">
        <f t="shared" si="89"/>
        <v>0</v>
      </c>
      <c r="AI220" s="1"/>
      <c r="AJ220" s="1"/>
    </row>
    <row r="221" spans="1:36" ht="12.75">
      <c r="A221" s="177"/>
      <c r="B221" s="177"/>
      <c r="C221" s="177"/>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row>
    <row r="222" spans="1:36" ht="12.75">
      <c r="A222" s="177" t="s">
        <v>165</v>
      </c>
      <c r="B222" s="177"/>
      <c r="C222" s="177"/>
      <c r="D222" s="8">
        <f>D220+D181+D212</f>
        <v>0</v>
      </c>
      <c r="E222" s="8">
        <f>E220+E181+E212</f>
        <v>0</v>
      </c>
      <c r="F222" s="8">
        <f aca="true" t="shared" si="90" ref="F222:AH222">F220+F181+F212</f>
        <v>0</v>
      </c>
      <c r="G222" s="8">
        <f t="shared" si="90"/>
        <v>0</v>
      </c>
      <c r="H222" s="8">
        <f t="shared" si="90"/>
        <v>0</v>
      </c>
      <c r="I222" s="8">
        <f t="shared" si="90"/>
        <v>0</v>
      </c>
      <c r="J222" s="8">
        <f t="shared" si="90"/>
        <v>0</v>
      </c>
      <c r="K222" s="8">
        <f t="shared" si="90"/>
        <v>0</v>
      </c>
      <c r="L222" s="8">
        <f t="shared" si="90"/>
        <v>0</v>
      </c>
      <c r="M222" s="8">
        <f t="shared" si="90"/>
        <v>0</v>
      </c>
      <c r="N222" s="8">
        <f t="shared" si="90"/>
        <v>0</v>
      </c>
      <c r="O222" s="8">
        <f t="shared" si="90"/>
        <v>0</v>
      </c>
      <c r="P222" s="8">
        <f t="shared" si="90"/>
        <v>0</v>
      </c>
      <c r="Q222" s="8">
        <f t="shared" si="90"/>
        <v>0</v>
      </c>
      <c r="R222" s="8">
        <f t="shared" si="90"/>
        <v>0</v>
      </c>
      <c r="S222" s="8">
        <f t="shared" si="90"/>
        <v>0</v>
      </c>
      <c r="T222" s="8">
        <f t="shared" si="90"/>
        <v>0</v>
      </c>
      <c r="U222" s="8">
        <f t="shared" si="90"/>
        <v>0</v>
      </c>
      <c r="V222" s="8">
        <f t="shared" si="90"/>
        <v>0</v>
      </c>
      <c r="W222" s="8">
        <f t="shared" si="90"/>
        <v>0</v>
      </c>
      <c r="X222" s="8">
        <f t="shared" si="90"/>
        <v>0</v>
      </c>
      <c r="Y222" s="8">
        <f t="shared" si="90"/>
        <v>0</v>
      </c>
      <c r="Z222" s="8">
        <f t="shared" si="90"/>
        <v>0</v>
      </c>
      <c r="AA222" s="8">
        <f t="shared" si="90"/>
        <v>0</v>
      </c>
      <c r="AB222" s="8">
        <f t="shared" si="90"/>
        <v>0</v>
      </c>
      <c r="AC222" s="8">
        <f t="shared" si="90"/>
        <v>0</v>
      </c>
      <c r="AD222" s="8">
        <f t="shared" si="90"/>
        <v>0</v>
      </c>
      <c r="AE222" s="8">
        <f t="shared" si="90"/>
        <v>0</v>
      </c>
      <c r="AF222" s="8">
        <f t="shared" si="90"/>
        <v>0</v>
      </c>
      <c r="AG222" s="8">
        <f t="shared" si="90"/>
        <v>0</v>
      </c>
      <c r="AH222" s="8">
        <f t="shared" si="90"/>
        <v>0</v>
      </c>
      <c r="AI222" s="1"/>
      <c r="AJ222" s="1"/>
    </row>
    <row r="223" spans="1:36" ht="12.75">
      <c r="A223" s="177"/>
      <c r="B223" s="177"/>
      <c r="C223" s="177"/>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row>
    <row r="224" spans="1:36" ht="12.75">
      <c r="A224" s="177" t="s">
        <v>162</v>
      </c>
      <c r="B224" s="177"/>
      <c r="C224" s="177"/>
      <c r="D224" s="6">
        <f>D222-D171</f>
        <v>0</v>
      </c>
      <c r="E224" s="6">
        <f aca="true" t="shared" si="91" ref="E224:AH224">E222-E171</f>
        <v>0</v>
      </c>
      <c r="F224" s="6">
        <f t="shared" si="91"/>
        <v>0</v>
      </c>
      <c r="G224" s="6">
        <f t="shared" si="91"/>
        <v>0</v>
      </c>
      <c r="H224" s="6">
        <f t="shared" si="91"/>
        <v>0</v>
      </c>
      <c r="I224" s="6">
        <f t="shared" si="91"/>
        <v>0</v>
      </c>
      <c r="J224" s="6">
        <f t="shared" si="91"/>
        <v>0</v>
      </c>
      <c r="K224" s="6">
        <f t="shared" si="91"/>
        <v>0</v>
      </c>
      <c r="L224" s="6">
        <f t="shared" si="91"/>
        <v>0</v>
      </c>
      <c r="M224" s="6">
        <f t="shared" si="91"/>
        <v>0</v>
      </c>
      <c r="N224" s="6">
        <f t="shared" si="91"/>
        <v>0</v>
      </c>
      <c r="O224" s="6">
        <f t="shared" si="91"/>
        <v>0</v>
      </c>
      <c r="P224" s="6">
        <f t="shared" si="91"/>
        <v>0</v>
      </c>
      <c r="Q224" s="6">
        <f t="shared" si="91"/>
        <v>0</v>
      </c>
      <c r="R224" s="6">
        <f t="shared" si="91"/>
        <v>0</v>
      </c>
      <c r="S224" s="6">
        <f t="shared" si="91"/>
        <v>0</v>
      </c>
      <c r="T224" s="6">
        <f t="shared" si="91"/>
        <v>0</v>
      </c>
      <c r="U224" s="6">
        <f t="shared" si="91"/>
        <v>0</v>
      </c>
      <c r="V224" s="6">
        <f t="shared" si="91"/>
        <v>0</v>
      </c>
      <c r="W224" s="6">
        <f t="shared" si="91"/>
        <v>0</v>
      </c>
      <c r="X224" s="6">
        <f t="shared" si="91"/>
        <v>0</v>
      </c>
      <c r="Y224" s="6">
        <f t="shared" si="91"/>
        <v>0</v>
      </c>
      <c r="Z224" s="6">
        <f t="shared" si="91"/>
        <v>0</v>
      </c>
      <c r="AA224" s="6">
        <f t="shared" si="91"/>
        <v>0</v>
      </c>
      <c r="AB224" s="6">
        <f t="shared" si="91"/>
        <v>0</v>
      </c>
      <c r="AC224" s="6">
        <f t="shared" si="91"/>
        <v>0</v>
      </c>
      <c r="AD224" s="6">
        <f t="shared" si="91"/>
        <v>0</v>
      </c>
      <c r="AE224" s="6">
        <f t="shared" si="91"/>
        <v>0</v>
      </c>
      <c r="AF224" s="6">
        <f t="shared" si="91"/>
        <v>0</v>
      </c>
      <c r="AG224" s="6">
        <f t="shared" si="91"/>
        <v>0</v>
      </c>
      <c r="AH224" s="6">
        <f t="shared" si="91"/>
        <v>0</v>
      </c>
      <c r="AI224" s="1"/>
      <c r="AJ224" s="1"/>
    </row>
    <row r="225" spans="1:36" ht="13.5" thickBot="1">
      <c r="A225" s="177"/>
      <c r="B225" s="177"/>
      <c r="C225" s="177"/>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row>
    <row r="226" spans="1:36" ht="20.25" customHeight="1" thickBot="1">
      <c r="A226" s="177"/>
      <c r="B226" s="177"/>
      <c r="C226" s="177"/>
      <c r="D226" s="207" t="s">
        <v>91</v>
      </c>
      <c r="E226" s="208"/>
      <c r="F226" s="67" t="e">
        <f>IRR(D224:AH224)</f>
        <v>#NUM!</v>
      </c>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row>
    <row r="227" spans="1:35" ht="12.75">
      <c r="A227" s="177"/>
      <c r="B227" s="177"/>
      <c r="C227" s="177"/>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row>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sheetData>
  <sheetProtection password="C6ED" sheet="1" objects="1" scenarios="1"/>
  <mergeCells count="189">
    <mergeCell ref="A13:B15"/>
    <mergeCell ref="F17:H18"/>
    <mergeCell ref="F19:H19"/>
    <mergeCell ref="F20:H20"/>
    <mergeCell ref="A7:D7"/>
    <mergeCell ref="A10:B10"/>
    <mergeCell ref="B9:D9"/>
    <mergeCell ref="A12:B12"/>
    <mergeCell ref="F12:H12"/>
    <mergeCell ref="F13:H13"/>
    <mergeCell ref="F21:H21"/>
    <mergeCell ref="F22:H22"/>
    <mergeCell ref="F15:I15"/>
    <mergeCell ref="A227:C227"/>
    <mergeCell ref="A221:C221"/>
    <mergeCell ref="A223:C223"/>
    <mergeCell ref="A225:C225"/>
    <mergeCell ref="A226:C226"/>
    <mergeCell ref="A213:C213"/>
    <mergeCell ref="A215:C215"/>
    <mergeCell ref="A217:C217"/>
    <mergeCell ref="A219:C219"/>
    <mergeCell ref="A216:C216"/>
    <mergeCell ref="A89:C89"/>
    <mergeCell ref="A87:C87"/>
    <mergeCell ref="A156:C156"/>
    <mergeCell ref="A170:C170"/>
    <mergeCell ref="A165:C165"/>
    <mergeCell ref="A157:C157"/>
    <mergeCell ref="A100:C100"/>
    <mergeCell ref="A97:C97"/>
    <mergeCell ref="A94:C94"/>
    <mergeCell ref="A90:C90"/>
    <mergeCell ref="A149:C149"/>
    <mergeCell ref="A151:C151"/>
    <mergeCell ref="A152:C152"/>
    <mergeCell ref="A148:C148"/>
    <mergeCell ref="A44:C44"/>
    <mergeCell ref="A45:C45"/>
    <mergeCell ref="A26:AH26"/>
    <mergeCell ref="A35:C35"/>
    <mergeCell ref="A31:C31"/>
    <mergeCell ref="A36:C36"/>
    <mergeCell ref="A30:C30"/>
    <mergeCell ref="A39:C39"/>
    <mergeCell ref="A40:C40"/>
    <mergeCell ref="A41:C41"/>
    <mergeCell ref="A43:C43"/>
    <mergeCell ref="H65:J65"/>
    <mergeCell ref="K64:L64"/>
    <mergeCell ref="M63:N63"/>
    <mergeCell ref="H62:N62"/>
    <mergeCell ref="A37:C37"/>
    <mergeCell ref="A38:C38"/>
    <mergeCell ref="H60:I60"/>
    <mergeCell ref="A42:C42"/>
    <mergeCell ref="A58:AH58"/>
    <mergeCell ref="A46:C46"/>
    <mergeCell ref="A60:G60"/>
    <mergeCell ref="A53:C53"/>
    <mergeCell ref="A54:C54"/>
    <mergeCell ref="A47:C47"/>
    <mergeCell ref="A85:AH85"/>
    <mergeCell ref="A86:B86"/>
    <mergeCell ref="I82:K82"/>
    <mergeCell ref="D86:O86"/>
    <mergeCell ref="A96:C96"/>
    <mergeCell ref="A93:C93"/>
    <mergeCell ref="A145:C145"/>
    <mergeCell ref="A143:C143"/>
    <mergeCell ref="A141:C141"/>
    <mergeCell ref="A139:C139"/>
    <mergeCell ref="A105:C105"/>
    <mergeCell ref="A103:C103"/>
    <mergeCell ref="A101:C101"/>
    <mergeCell ref="A106:C106"/>
    <mergeCell ref="D226:E226"/>
    <mergeCell ref="A154:AH154"/>
    <mergeCell ref="B182:C211"/>
    <mergeCell ref="A155:B155"/>
    <mergeCell ref="A160:C160"/>
    <mergeCell ref="A222:C222"/>
    <mergeCell ref="A224:C224"/>
    <mergeCell ref="A218:C218"/>
    <mergeCell ref="A220:C220"/>
    <mergeCell ref="A175:C175"/>
    <mergeCell ref="A62:C62"/>
    <mergeCell ref="A52:C52"/>
    <mergeCell ref="A56:C56"/>
    <mergeCell ref="A48:C48"/>
    <mergeCell ref="A49:C49"/>
    <mergeCell ref="A51:C51"/>
    <mergeCell ref="A50:C50"/>
    <mergeCell ref="A57:C57"/>
    <mergeCell ref="I81:K81"/>
    <mergeCell ref="D63:E63"/>
    <mergeCell ref="D64:E64"/>
    <mergeCell ref="D65:E65"/>
    <mergeCell ref="A72:G72"/>
    <mergeCell ref="A76:C76"/>
    <mergeCell ref="I72:O72"/>
    <mergeCell ref="K63:L63"/>
    <mergeCell ref="H64:J64"/>
    <mergeCell ref="H63:J63"/>
    <mergeCell ref="A95:C95"/>
    <mergeCell ref="A212:C212"/>
    <mergeCell ref="B108:C137"/>
    <mergeCell ref="A138:C138"/>
    <mergeCell ref="A144:C144"/>
    <mergeCell ref="A146:C146"/>
    <mergeCell ref="A164:C164"/>
    <mergeCell ref="A163:C163"/>
    <mergeCell ref="A161:C161"/>
    <mergeCell ref="A147:C147"/>
    <mergeCell ref="T10:V10"/>
    <mergeCell ref="R17:T17"/>
    <mergeCell ref="M65:O65"/>
    <mergeCell ref="A99:C99"/>
    <mergeCell ref="I79:P79"/>
    <mergeCell ref="K65:L65"/>
    <mergeCell ref="A91:C91"/>
    <mergeCell ref="A65:C65"/>
    <mergeCell ref="A70:AH70"/>
    <mergeCell ref="A68:AH68"/>
    <mergeCell ref="F7:P7"/>
    <mergeCell ref="F10:H10"/>
    <mergeCell ref="AF2:AG2"/>
    <mergeCell ref="I17:J18"/>
    <mergeCell ref="R18:T18"/>
    <mergeCell ref="R15:U15"/>
    <mergeCell ref="N9:P9"/>
    <mergeCell ref="O2:P2"/>
    <mergeCell ref="O3:P3"/>
    <mergeCell ref="H9:J9"/>
    <mergeCell ref="M64:O64"/>
    <mergeCell ref="A63:C63"/>
    <mergeCell ref="AF3:AG3"/>
    <mergeCell ref="L19:N19"/>
    <mergeCell ref="L18:N18"/>
    <mergeCell ref="R19:T19"/>
    <mergeCell ref="A5:AH5"/>
    <mergeCell ref="R7:AH7"/>
    <mergeCell ref="R11:T11"/>
    <mergeCell ref="C13:C15"/>
    <mergeCell ref="L10:N10"/>
    <mergeCell ref="L15:O15"/>
    <mergeCell ref="L17:N17"/>
    <mergeCell ref="L23:N23"/>
    <mergeCell ref="L20:N20"/>
    <mergeCell ref="L21:N21"/>
    <mergeCell ref="L22:N22"/>
    <mergeCell ref="A92:C92"/>
    <mergeCell ref="A34:C34"/>
    <mergeCell ref="A33:C33"/>
    <mergeCell ref="A32:C32"/>
    <mergeCell ref="A74:C74"/>
    <mergeCell ref="A75:C75"/>
    <mergeCell ref="A64:C64"/>
    <mergeCell ref="A79:G79"/>
    <mergeCell ref="D62:E62"/>
    <mergeCell ref="A55:C55"/>
    <mergeCell ref="D87:O87"/>
    <mergeCell ref="D155:N155"/>
    <mergeCell ref="D156:N156"/>
    <mergeCell ref="A150:C150"/>
    <mergeCell ref="A98:C98"/>
    <mergeCell ref="D152:E152"/>
    <mergeCell ref="A140:C140"/>
    <mergeCell ref="A104:C104"/>
    <mergeCell ref="A107:C107"/>
    <mergeCell ref="A142:C142"/>
    <mergeCell ref="A102:C102"/>
    <mergeCell ref="A181:C181"/>
    <mergeCell ref="A214:C214"/>
    <mergeCell ref="A168:C168"/>
    <mergeCell ref="A169:C169"/>
    <mergeCell ref="A180:C180"/>
    <mergeCell ref="A176:C176"/>
    <mergeCell ref="A174:C174"/>
    <mergeCell ref="A173:C173"/>
    <mergeCell ref="A177:C177"/>
    <mergeCell ref="A179:C179"/>
    <mergeCell ref="A158:C158"/>
    <mergeCell ref="A159:C159"/>
    <mergeCell ref="A171:C171"/>
    <mergeCell ref="A172:C172"/>
    <mergeCell ref="A166:C166"/>
    <mergeCell ref="A167:C167"/>
    <mergeCell ref="A178:C178"/>
  </mergeCells>
  <conditionalFormatting sqref="D146:AH146 D142:AH142 D148:AH148 D224:AH224 D150:AH150 D216:AH216 D222:AH222 D220:AH220">
    <cfRule type="cellIs" priority="1" dxfId="0" operator="lessThanOrEqual" stopIfTrue="1">
      <formula>0</formula>
    </cfRule>
    <cfRule type="cellIs" priority="2" dxfId="1" operator="greaterThan" stopIfTrue="1">
      <formula>0</formula>
    </cfRule>
  </conditionalFormatting>
  <dataValidations count="25">
    <dataValidation type="whole" operator="lessThanOrEqual" allowBlank="1" showInputMessage="1" showErrorMessage="1" sqref="D97:AH97">
      <formula1>C100</formula1>
    </dataValidation>
    <dataValidation type="decimal" operator="notBetween" showInputMessage="1" showErrorMessage="1" sqref="E145 E219">
      <formula1>D145</formula1>
      <formula2>E146</formula2>
    </dataValidation>
    <dataValidation type="whole" allowBlank="1" showInputMessage="1" showErrorMessage="1" error="El valor debe encontrarse entre 20 y 40 años" sqref="L83">
      <formula1>P82</formula1>
      <formula2>P83</formula2>
    </dataValidation>
    <dataValidation type="whole" operator="lessThanOrEqual" allowBlank="1" showInputMessage="1" showErrorMessage="1" sqref="D91:AH94 D170:AH170">
      <formula1>C97</formula1>
    </dataValidation>
    <dataValidation allowBlank="1" showInputMessage="1" showErrorMessage="1" promptTitle="Situación de la ERM" prompt="Gasoducto de partida, posición del mismo y propietario. Asimismo, se debe detallar el término municipal en el que se encuentra.&#10;" sqref="I17"/>
    <dataValidation allowBlank="1" showInputMessage="1" showErrorMessage="1" promptTitle="ERM/EM:" prompt="Este valor de inversión corresponde a la nueva ERM/EM al inicio de la instalación de conexión, en el caso de que dicha instalación sea necesaria." sqref="I13"/>
    <dataValidation allowBlank="1" showInputMessage="1" showErrorMessage="1" promptTitle="Grado de penetración A" prompt="Clientes potenciales totales / habitantes %" sqref="A37"/>
    <dataValidation allowBlank="1" showInputMessage="1" showErrorMessage="1" promptTitle="Grado de penetración B" prompt="Clientes potenciales totales / (viviendas ocupadas + industrias) %&#10;" sqref="A38"/>
    <dataValidation allowBlank="1" showInputMessage="1" showErrorMessage="1" promptTitle="Otras Aportaciones:" prompt="En esta celda deben quedar reflejadas otras posibles aportaciones de fondos públicos no procedentes de la CC.AA. que reciba el proyecto." sqref="K64:K66"/>
    <dataValidation allowBlank="1" showInputMessage="1" showErrorMessage="1" promptTitle="i:" prompt="Coste del dinero que se fijará cada año en función del Euribor a tres meses del año anterior más 0,5 puntos. " sqref="L76"/>
    <dataValidation allowBlank="1" showInputMessage="1" showErrorMessage="1" promptTitle="Cz:" prompt="Coeficiente que se fijará anualmente al efectuar la revisión anual de las tarifas de gas." sqref="L75"/>
    <dataValidation allowBlank="1" showInputMessage="1" showErrorMessage="1" promptTitle="Cmp:" prompt="Coste unitario en vigor de la materia prima destinada al mercado de tarifas expresado en €/kWh." sqref="L74"/>
    <dataValidation allowBlank="1" showInputMessage="1" showErrorMessage="1" promptTitle="CS&lt;4:" prompt="Coeficiente de suministro a presión de diseño igual o inferior a 4 bar expresado en €/kWh." sqref="I74"/>
    <dataValidation allowBlank="1" showInputMessage="1" showErrorMessage="1" promptTitle="CS&gt;4:" prompt="Coeficiente de suministro a presión de diseño superior a 4 bar expresado en €/kWh." sqref="I75"/>
    <dataValidation allowBlank="1" showInputMessage="1" showErrorMessage="1" promptTitle="CR&lt;4:" prompt="Pordentaje de mermas de distribución de gas en redes a presión inferior o igual a 4 bar que serán los fijados en las Normas de Gestión Técnica del Sistema." sqref="I76"/>
    <dataValidation allowBlank="1" showInputMessage="1" showErrorMessage="1" promptTitle="CR&gt;4:" prompt="Pordentaje de mermas de distribución de gas en redes a presión superior a 4 bar que serán los fijados en las Normas de Gestión Técnica del Sistema." sqref="I77"/>
    <dataValidation allowBlank="1" showInputMessage="1" showErrorMessage="1" prompt="Incremento unitario de la retribución por cliente de menos de 4 bar." sqref="A74:B74"/>
    <dataValidation allowBlank="1" showInputMessage="1" showErrorMessage="1" prompt="Incremento unitario de la retribución por ventas de &lt; de 4 bar." sqref="A75:B75"/>
    <dataValidation allowBlank="1" showInputMessage="1" showErrorMessage="1" prompt="Incremento unitario de la retribución por ventas de &gt; de 4 bar." sqref="A76:B76"/>
    <dataValidation allowBlank="1" showInputMessage="1" showErrorMessage="1" promptTitle="Red de distribución" prompt="Inversión total prevista en la red de distribución." sqref="R11:T11"/>
    <dataValidation allowBlank="1" showInputMessage="1" showErrorMessage="1" promptTitle="Porcentaje A" prompt="Tanto por ciento que supone el consumo del Mercado Regulado con respecto al consumo del Mercado Total." sqref="A45:C45"/>
    <dataValidation allowBlank="1" showInputMessage="1" showErrorMessage="1" promptTitle="Porcentaje B" prompt="&#10;Tanto por ciento que supone el consumo del Mercado Liberalizado con respecto al consumo del Mercado Total." sqref="A52:C52"/>
    <dataValidation type="decimal" allowBlank="1" showInputMessage="1" showErrorMessage="1" errorTitle="Dato no válido" error="No se permiten números negativos en esta celda" sqref="D181:AH181 D107:AH107">
      <formula1>0</formula1>
      <formula2>999999999999999000</formula2>
    </dataValidation>
    <dataValidation type="whole" operator="lessThanOrEqual" allowBlank="1" showInputMessage="1" showErrorMessage="1" sqref="D160:AH162">
      <formula1>C171</formula1>
    </dataValidation>
    <dataValidation type="whole" operator="lessThanOrEqual" allowBlank="1" showInputMessage="1" showErrorMessage="1" sqref="D163:AH165">
      <formula1>C173</formula1>
    </dataValidation>
  </dataValidations>
  <printOptions/>
  <pageMargins left="0" right="0" top="0" bottom="0" header="0" footer="0"/>
  <pageSetup horizontalDpi="600" verticalDpi="600" orientation="landscape" pageOrder="overThenDown" paperSize="9" scale="68" r:id="rId2"/>
  <headerFooter alignWithMargins="0">
    <oddHeader>&amp;CPágina &amp;P</oddHeader>
  </headerFooter>
  <rowBreaks count="3" manualBreakCount="3">
    <brk id="57" max="34" man="1"/>
    <brk id="153" max="34" man="1"/>
    <brk id="227" max="34" man="1"/>
  </rowBreaks>
  <colBreaks count="1" manualBreakCount="1">
    <brk id="17" max="249" man="1"/>
  </colBreaks>
  <drawing r:id="rId1"/>
</worksheet>
</file>

<file path=xl/worksheets/sheet3.xml><?xml version="1.0" encoding="utf-8"?>
<worksheet xmlns="http://schemas.openxmlformats.org/spreadsheetml/2006/main" xmlns:r="http://schemas.openxmlformats.org/officeDocument/2006/relationships">
  <sheetPr codeName="Hoja3"/>
  <dimension ref="A1:M60"/>
  <sheetViews>
    <sheetView view="pageBreakPreview" zoomScaleSheetLayoutView="100" workbookViewId="0" topLeftCell="A37">
      <selection activeCell="B41" sqref="B41:L41"/>
    </sheetView>
  </sheetViews>
  <sheetFormatPr defaultColWidth="11.421875" defaultRowHeight="12.75" zeroHeight="1"/>
  <cols>
    <col min="1" max="1" width="5.57421875" style="133" customWidth="1"/>
    <col min="2" max="12" width="8.57421875" style="133" customWidth="1"/>
    <col min="13" max="13" width="1.8515625" style="133" customWidth="1"/>
    <col min="14" max="16384" width="9.140625" style="133" hidden="1" customWidth="1"/>
  </cols>
  <sheetData>
    <row r="1" spans="1:13" ht="7.5" customHeight="1">
      <c r="A1" s="132"/>
      <c r="B1" s="132"/>
      <c r="C1" s="132"/>
      <c r="D1" s="132"/>
      <c r="E1" s="132"/>
      <c r="F1" s="132"/>
      <c r="G1" s="132"/>
      <c r="H1" s="132"/>
      <c r="I1" s="132"/>
      <c r="J1" s="132"/>
      <c r="K1" s="132"/>
      <c r="L1" s="132"/>
      <c r="M1" s="132"/>
    </row>
    <row r="2" spans="1:13" ht="26.25" customHeight="1">
      <c r="A2" s="132"/>
      <c r="B2" s="132"/>
      <c r="C2" s="132"/>
      <c r="D2" s="132"/>
      <c r="E2" s="132"/>
      <c r="F2" s="132"/>
      <c r="G2" s="132"/>
      <c r="H2" s="132"/>
      <c r="I2" s="223" t="s">
        <v>220</v>
      </c>
      <c r="J2" s="223"/>
      <c r="K2" s="223"/>
      <c r="L2" s="132"/>
      <c r="M2" s="132"/>
    </row>
    <row r="3" spans="1:13" ht="22.5" customHeight="1">
      <c r="A3" s="132"/>
      <c r="B3" s="132"/>
      <c r="C3" s="132"/>
      <c r="D3" s="132"/>
      <c r="E3" s="132"/>
      <c r="F3" s="132"/>
      <c r="G3" s="132"/>
      <c r="H3" s="132"/>
      <c r="I3" s="224"/>
      <c r="J3" s="224"/>
      <c r="K3" s="224"/>
      <c r="L3" s="132"/>
      <c r="M3" s="132"/>
    </row>
    <row r="4" spans="1:13" ht="12.75">
      <c r="A4" s="132"/>
      <c r="B4" s="132"/>
      <c r="C4" s="132"/>
      <c r="D4" s="132"/>
      <c r="E4" s="132"/>
      <c r="F4" s="132"/>
      <c r="G4" s="132"/>
      <c r="H4" s="132"/>
      <c r="I4" s="132"/>
      <c r="J4" s="132"/>
      <c r="K4" s="132"/>
      <c r="L4" s="132"/>
      <c r="M4" s="132"/>
    </row>
    <row r="5" spans="1:13" ht="12.75">
      <c r="A5" s="132"/>
      <c r="B5" s="225" t="s">
        <v>166</v>
      </c>
      <c r="C5" s="225"/>
      <c r="D5" s="225"/>
      <c r="E5" s="225"/>
      <c r="F5" s="225"/>
      <c r="G5" s="225"/>
      <c r="H5" s="225"/>
      <c r="I5" s="225"/>
      <c r="J5" s="225"/>
      <c r="K5" s="225"/>
      <c r="L5" s="225"/>
      <c r="M5" s="132"/>
    </row>
    <row r="6" spans="1:13" ht="9" customHeight="1">
      <c r="A6" s="132"/>
      <c r="B6" s="132"/>
      <c r="C6" s="132"/>
      <c r="D6" s="132"/>
      <c r="E6" s="132"/>
      <c r="F6" s="132"/>
      <c r="G6" s="132"/>
      <c r="H6" s="132"/>
      <c r="I6" s="132"/>
      <c r="J6" s="132"/>
      <c r="K6" s="132"/>
      <c r="L6" s="132"/>
      <c r="M6" s="132"/>
    </row>
    <row r="7" spans="1:13" ht="43.5" customHeight="1">
      <c r="A7" s="132"/>
      <c r="B7" s="218" t="s">
        <v>199</v>
      </c>
      <c r="C7" s="218"/>
      <c r="D7" s="218"/>
      <c r="E7" s="218"/>
      <c r="F7" s="218"/>
      <c r="G7" s="218"/>
      <c r="H7" s="218"/>
      <c r="I7" s="218"/>
      <c r="J7" s="218"/>
      <c r="K7" s="218"/>
      <c r="L7" s="218"/>
      <c r="M7" s="132"/>
    </row>
    <row r="8" spans="1:13" ht="33" customHeight="1">
      <c r="A8" s="132"/>
      <c r="B8" s="218" t="s">
        <v>167</v>
      </c>
      <c r="C8" s="218"/>
      <c r="D8" s="218"/>
      <c r="E8" s="218"/>
      <c r="F8" s="218"/>
      <c r="G8" s="218"/>
      <c r="H8" s="218"/>
      <c r="I8" s="218"/>
      <c r="J8" s="218"/>
      <c r="K8" s="218"/>
      <c r="L8" s="218"/>
      <c r="M8" s="132"/>
    </row>
    <row r="9" spans="1:13" ht="58.5" customHeight="1">
      <c r="A9" s="132"/>
      <c r="B9" s="218" t="s">
        <v>188</v>
      </c>
      <c r="C9" s="218"/>
      <c r="D9" s="218"/>
      <c r="E9" s="218"/>
      <c r="F9" s="218"/>
      <c r="G9" s="218"/>
      <c r="H9" s="218"/>
      <c r="I9" s="218"/>
      <c r="J9" s="218"/>
      <c r="K9" s="218"/>
      <c r="L9" s="218"/>
      <c r="M9" s="132"/>
    </row>
    <row r="10" spans="1:13" ht="27" customHeight="1">
      <c r="A10" s="132"/>
      <c r="B10" s="218" t="s">
        <v>168</v>
      </c>
      <c r="C10" s="218"/>
      <c r="D10" s="218"/>
      <c r="E10" s="218"/>
      <c r="F10" s="218"/>
      <c r="G10" s="218"/>
      <c r="H10" s="218"/>
      <c r="I10" s="218"/>
      <c r="J10" s="218"/>
      <c r="K10" s="218"/>
      <c r="L10" s="218"/>
      <c r="M10" s="132"/>
    </row>
    <row r="11" spans="1:13" ht="12.75">
      <c r="A11" s="132"/>
      <c r="B11" s="225" t="s">
        <v>169</v>
      </c>
      <c r="C11" s="225"/>
      <c r="D11" s="225"/>
      <c r="E11" s="225"/>
      <c r="F11" s="225"/>
      <c r="G11" s="225"/>
      <c r="H11" s="225"/>
      <c r="I11" s="225"/>
      <c r="J11" s="225"/>
      <c r="K11" s="225"/>
      <c r="L11" s="225"/>
      <c r="M11" s="132"/>
    </row>
    <row r="12" spans="1:13" ht="12.75">
      <c r="A12" s="132"/>
      <c r="B12" s="134"/>
      <c r="C12" s="134"/>
      <c r="D12" s="134"/>
      <c r="E12" s="134"/>
      <c r="F12" s="134"/>
      <c r="G12" s="134"/>
      <c r="H12" s="134"/>
      <c r="I12" s="134"/>
      <c r="J12" s="134"/>
      <c r="K12" s="134"/>
      <c r="L12" s="134"/>
      <c r="M12" s="132"/>
    </row>
    <row r="13" spans="1:13" ht="15.75" customHeight="1">
      <c r="A13" s="132"/>
      <c r="B13" s="220" t="s">
        <v>181</v>
      </c>
      <c r="C13" s="220"/>
      <c r="D13" s="220"/>
      <c r="E13" s="220"/>
      <c r="F13" s="220"/>
      <c r="G13" s="220"/>
      <c r="H13" s="220"/>
      <c r="I13" s="220"/>
      <c r="J13" s="220"/>
      <c r="K13" s="220"/>
      <c r="L13" s="220"/>
      <c r="M13" s="132"/>
    </row>
    <row r="14" spans="1:13" ht="32.25" customHeight="1">
      <c r="A14" s="132"/>
      <c r="B14" s="218" t="s">
        <v>170</v>
      </c>
      <c r="C14" s="218"/>
      <c r="D14" s="218"/>
      <c r="E14" s="218"/>
      <c r="F14" s="218"/>
      <c r="G14" s="218"/>
      <c r="H14" s="218"/>
      <c r="I14" s="218"/>
      <c r="J14" s="218"/>
      <c r="K14" s="218"/>
      <c r="L14" s="218"/>
      <c r="M14" s="132"/>
    </row>
    <row r="15" spans="1:13" ht="15.75" customHeight="1">
      <c r="A15" s="132"/>
      <c r="B15" s="219" t="s">
        <v>182</v>
      </c>
      <c r="C15" s="219"/>
      <c r="D15" s="219"/>
      <c r="E15" s="219"/>
      <c r="F15" s="219"/>
      <c r="G15" s="219"/>
      <c r="H15" s="219"/>
      <c r="I15" s="219"/>
      <c r="J15" s="219"/>
      <c r="K15" s="219"/>
      <c r="L15" s="219"/>
      <c r="M15" s="132"/>
    </row>
    <row r="16" spans="1:13" ht="60.75" customHeight="1">
      <c r="A16" s="132"/>
      <c r="B16" s="218" t="s">
        <v>189</v>
      </c>
      <c r="C16" s="218"/>
      <c r="D16" s="218"/>
      <c r="E16" s="218"/>
      <c r="F16" s="218"/>
      <c r="G16" s="218"/>
      <c r="H16" s="218"/>
      <c r="I16" s="218"/>
      <c r="J16" s="218"/>
      <c r="K16" s="218"/>
      <c r="L16" s="218"/>
      <c r="M16" s="132"/>
    </row>
    <row r="17" spans="1:13" ht="39.75" customHeight="1">
      <c r="A17" s="132"/>
      <c r="B17" s="218" t="s">
        <v>171</v>
      </c>
      <c r="C17" s="218"/>
      <c r="D17" s="218"/>
      <c r="E17" s="218"/>
      <c r="F17" s="218"/>
      <c r="G17" s="218"/>
      <c r="H17" s="218"/>
      <c r="I17" s="218"/>
      <c r="J17" s="218"/>
      <c r="K17" s="218"/>
      <c r="L17" s="218"/>
      <c r="M17" s="132"/>
    </row>
    <row r="18" spans="1:13" ht="15.75" customHeight="1">
      <c r="A18" s="132"/>
      <c r="B18" s="219" t="s">
        <v>183</v>
      </c>
      <c r="C18" s="219"/>
      <c r="D18" s="219"/>
      <c r="E18" s="219"/>
      <c r="F18" s="219"/>
      <c r="G18" s="219"/>
      <c r="H18" s="219"/>
      <c r="I18" s="219"/>
      <c r="J18" s="219"/>
      <c r="K18" s="219"/>
      <c r="L18" s="219"/>
      <c r="M18" s="132"/>
    </row>
    <row r="19" spans="1:13" ht="39" customHeight="1">
      <c r="A19" s="132"/>
      <c r="B19" s="218" t="s">
        <v>170</v>
      </c>
      <c r="C19" s="218"/>
      <c r="D19" s="218"/>
      <c r="E19" s="218"/>
      <c r="F19" s="218"/>
      <c r="G19" s="218"/>
      <c r="H19" s="218"/>
      <c r="I19" s="218"/>
      <c r="J19" s="218"/>
      <c r="K19" s="218"/>
      <c r="L19" s="218"/>
      <c r="M19" s="132"/>
    </row>
    <row r="20" spans="1:13" ht="41.25" customHeight="1">
      <c r="A20" s="132"/>
      <c r="B20" s="221" t="s">
        <v>200</v>
      </c>
      <c r="C20" s="221"/>
      <c r="D20" s="221"/>
      <c r="E20" s="221"/>
      <c r="F20" s="221"/>
      <c r="G20" s="221"/>
      <c r="H20" s="221"/>
      <c r="I20" s="221"/>
      <c r="J20" s="221"/>
      <c r="K20" s="221"/>
      <c r="L20" s="221"/>
      <c r="M20" s="132"/>
    </row>
    <row r="21" spans="1:13" ht="12" customHeight="1">
      <c r="A21" s="132"/>
      <c r="B21" s="132"/>
      <c r="C21" s="132"/>
      <c r="D21" s="132"/>
      <c r="E21" s="132"/>
      <c r="F21" s="132"/>
      <c r="G21" s="132"/>
      <c r="H21" s="132"/>
      <c r="I21" s="132"/>
      <c r="J21" s="132"/>
      <c r="K21" s="132"/>
      <c r="L21" s="132"/>
      <c r="M21" s="132"/>
    </row>
    <row r="22" spans="1:13" ht="12.75">
      <c r="A22" s="132"/>
      <c r="B22" s="225" t="s">
        <v>172</v>
      </c>
      <c r="C22" s="225"/>
      <c r="D22" s="225"/>
      <c r="E22" s="225"/>
      <c r="F22" s="225"/>
      <c r="G22" s="225"/>
      <c r="H22" s="225"/>
      <c r="I22" s="225"/>
      <c r="J22" s="225"/>
      <c r="K22" s="225"/>
      <c r="L22" s="225"/>
      <c r="M22" s="132"/>
    </row>
    <row r="23" spans="1:13" ht="12.75">
      <c r="A23" s="132"/>
      <c r="B23" s="134"/>
      <c r="C23" s="134"/>
      <c r="D23" s="134"/>
      <c r="E23" s="134"/>
      <c r="F23" s="134"/>
      <c r="G23" s="134"/>
      <c r="H23" s="134"/>
      <c r="I23" s="134"/>
      <c r="J23" s="134"/>
      <c r="K23" s="134"/>
      <c r="L23" s="134"/>
      <c r="M23" s="132"/>
    </row>
    <row r="24" spans="1:13" ht="16.5" customHeight="1">
      <c r="A24" s="132"/>
      <c r="B24" s="219" t="s">
        <v>184</v>
      </c>
      <c r="C24" s="219"/>
      <c r="D24" s="219"/>
      <c r="E24" s="219"/>
      <c r="F24" s="219"/>
      <c r="G24" s="219"/>
      <c r="H24" s="219"/>
      <c r="I24" s="219"/>
      <c r="J24" s="219"/>
      <c r="K24" s="219"/>
      <c r="L24" s="219"/>
      <c r="M24" s="132"/>
    </row>
    <row r="25" spans="1:13" ht="46.5" customHeight="1">
      <c r="A25" s="132"/>
      <c r="B25" s="218" t="s">
        <v>190</v>
      </c>
      <c r="C25" s="218"/>
      <c r="D25" s="218"/>
      <c r="E25" s="218"/>
      <c r="F25" s="218"/>
      <c r="G25" s="218"/>
      <c r="H25" s="218"/>
      <c r="I25" s="218"/>
      <c r="J25" s="218"/>
      <c r="K25" s="218"/>
      <c r="L25" s="218"/>
      <c r="M25" s="132"/>
    </row>
    <row r="26" spans="1:13" ht="47.25" customHeight="1">
      <c r="A26" s="132"/>
      <c r="B26" s="218" t="s">
        <v>198</v>
      </c>
      <c r="C26" s="218"/>
      <c r="D26" s="218"/>
      <c r="E26" s="218"/>
      <c r="F26" s="218"/>
      <c r="G26" s="218"/>
      <c r="H26" s="218"/>
      <c r="I26" s="218"/>
      <c r="J26" s="218"/>
      <c r="K26" s="218"/>
      <c r="L26" s="218"/>
      <c r="M26" s="132"/>
    </row>
    <row r="27" spans="1:13" ht="66" customHeight="1">
      <c r="A27" s="132"/>
      <c r="B27" s="218" t="s">
        <v>191</v>
      </c>
      <c r="C27" s="218"/>
      <c r="D27" s="218"/>
      <c r="E27" s="218"/>
      <c r="F27" s="218"/>
      <c r="G27" s="218"/>
      <c r="H27" s="218"/>
      <c r="I27" s="218"/>
      <c r="J27" s="218"/>
      <c r="K27" s="218"/>
      <c r="L27" s="218"/>
      <c r="M27" s="132"/>
    </row>
    <row r="28" spans="1:13" ht="41.25" customHeight="1">
      <c r="A28" s="132"/>
      <c r="B28" s="218" t="s">
        <v>173</v>
      </c>
      <c r="C28" s="218"/>
      <c r="D28" s="218"/>
      <c r="E28" s="218"/>
      <c r="F28" s="218"/>
      <c r="G28" s="218"/>
      <c r="H28" s="218"/>
      <c r="I28" s="218"/>
      <c r="J28" s="218"/>
      <c r="K28" s="218"/>
      <c r="L28" s="218"/>
      <c r="M28" s="132"/>
    </row>
    <row r="29" spans="1:13" ht="21" customHeight="1">
      <c r="A29" s="132"/>
      <c r="B29" s="219" t="s">
        <v>209</v>
      </c>
      <c r="C29" s="219"/>
      <c r="D29" s="219"/>
      <c r="E29" s="219"/>
      <c r="F29" s="219"/>
      <c r="G29" s="219"/>
      <c r="H29" s="219"/>
      <c r="I29" s="219"/>
      <c r="J29" s="219"/>
      <c r="K29" s="219"/>
      <c r="L29" s="219"/>
      <c r="M29" s="132"/>
    </row>
    <row r="30" spans="1:13" ht="30.75" customHeight="1">
      <c r="A30" s="132"/>
      <c r="B30" s="218" t="s">
        <v>213</v>
      </c>
      <c r="C30" s="218"/>
      <c r="D30" s="218"/>
      <c r="E30" s="218"/>
      <c r="F30" s="218"/>
      <c r="G30" s="218"/>
      <c r="H30" s="218"/>
      <c r="I30" s="218"/>
      <c r="J30" s="218"/>
      <c r="K30" s="218"/>
      <c r="L30" s="218"/>
      <c r="M30" s="132"/>
    </row>
    <row r="31" spans="1:13" ht="23.25" customHeight="1">
      <c r="A31" s="132"/>
      <c r="B31" s="219" t="s">
        <v>210</v>
      </c>
      <c r="C31" s="219"/>
      <c r="D31" s="219"/>
      <c r="E31" s="219"/>
      <c r="F31" s="219"/>
      <c r="G31" s="219"/>
      <c r="H31" s="219"/>
      <c r="I31" s="219"/>
      <c r="J31" s="219"/>
      <c r="K31" s="219"/>
      <c r="L31" s="219"/>
      <c r="M31" s="132"/>
    </row>
    <row r="32" spans="1:13" ht="50.25" customHeight="1">
      <c r="A32" s="132"/>
      <c r="B32" s="218" t="s">
        <v>192</v>
      </c>
      <c r="C32" s="218"/>
      <c r="D32" s="218"/>
      <c r="E32" s="218"/>
      <c r="F32" s="218"/>
      <c r="G32" s="218"/>
      <c r="H32" s="218"/>
      <c r="I32" s="218"/>
      <c r="J32" s="218"/>
      <c r="K32" s="218"/>
      <c r="L32" s="218"/>
      <c r="M32" s="132"/>
    </row>
    <row r="33" spans="1:13" ht="20.25" customHeight="1">
      <c r="A33" s="132"/>
      <c r="B33" s="219" t="s">
        <v>211</v>
      </c>
      <c r="C33" s="219"/>
      <c r="D33" s="219"/>
      <c r="E33" s="219"/>
      <c r="F33" s="219"/>
      <c r="G33" s="219"/>
      <c r="H33" s="219"/>
      <c r="I33" s="219"/>
      <c r="J33" s="219"/>
      <c r="K33" s="219"/>
      <c r="L33" s="219"/>
      <c r="M33" s="132"/>
    </row>
    <row r="34" spans="1:13" ht="18" customHeight="1">
      <c r="A34" s="132"/>
      <c r="B34" s="218" t="s">
        <v>193</v>
      </c>
      <c r="C34" s="218"/>
      <c r="D34" s="218"/>
      <c r="E34" s="218"/>
      <c r="F34" s="218"/>
      <c r="G34" s="218"/>
      <c r="H34" s="218"/>
      <c r="I34" s="218"/>
      <c r="J34" s="218"/>
      <c r="K34" s="218"/>
      <c r="L34" s="218"/>
      <c r="M34" s="132"/>
    </row>
    <row r="35" spans="1:13" ht="20.25" customHeight="1">
      <c r="A35" s="132"/>
      <c r="B35" s="219" t="s">
        <v>185</v>
      </c>
      <c r="C35" s="219"/>
      <c r="D35" s="219"/>
      <c r="E35" s="219"/>
      <c r="F35" s="219"/>
      <c r="G35" s="219"/>
      <c r="H35" s="219"/>
      <c r="I35" s="219"/>
      <c r="J35" s="219"/>
      <c r="K35" s="219"/>
      <c r="L35" s="219"/>
      <c r="M35" s="132"/>
    </row>
    <row r="36" spans="1:13" ht="42" customHeight="1">
      <c r="A36" s="132"/>
      <c r="B36" s="218" t="s">
        <v>174</v>
      </c>
      <c r="C36" s="218"/>
      <c r="D36" s="218"/>
      <c r="E36" s="218"/>
      <c r="F36" s="218"/>
      <c r="G36" s="218"/>
      <c r="H36" s="218"/>
      <c r="I36" s="218"/>
      <c r="J36" s="218"/>
      <c r="K36" s="218"/>
      <c r="L36" s="218"/>
      <c r="M36" s="132"/>
    </row>
    <row r="37" spans="1:13" ht="48" customHeight="1">
      <c r="A37" s="132"/>
      <c r="B37" s="218" t="s">
        <v>218</v>
      </c>
      <c r="C37" s="218"/>
      <c r="D37" s="218"/>
      <c r="E37" s="218"/>
      <c r="F37" s="218"/>
      <c r="G37" s="218"/>
      <c r="H37" s="218"/>
      <c r="I37" s="218"/>
      <c r="J37" s="218"/>
      <c r="K37" s="218"/>
      <c r="L37" s="218"/>
      <c r="M37" s="132"/>
    </row>
    <row r="38" spans="1:13" ht="36" customHeight="1">
      <c r="A38" s="132"/>
      <c r="B38" s="218" t="s">
        <v>175</v>
      </c>
      <c r="C38" s="218"/>
      <c r="D38" s="218"/>
      <c r="E38" s="218"/>
      <c r="F38" s="218"/>
      <c r="G38" s="218"/>
      <c r="H38" s="218"/>
      <c r="I38" s="218"/>
      <c r="J38" s="218"/>
      <c r="K38" s="218"/>
      <c r="L38" s="218"/>
      <c r="M38" s="132"/>
    </row>
    <row r="39" spans="1:13" ht="36" customHeight="1">
      <c r="A39" s="132"/>
      <c r="B39" s="218" t="s">
        <v>176</v>
      </c>
      <c r="C39" s="218"/>
      <c r="D39" s="218"/>
      <c r="E39" s="218"/>
      <c r="F39" s="218"/>
      <c r="G39" s="218"/>
      <c r="H39" s="218"/>
      <c r="I39" s="218"/>
      <c r="J39" s="218"/>
      <c r="K39" s="218"/>
      <c r="L39" s="218"/>
      <c r="M39" s="132"/>
    </row>
    <row r="40" spans="1:13" ht="22.5" customHeight="1">
      <c r="A40" s="132"/>
      <c r="B40" s="219" t="s">
        <v>186</v>
      </c>
      <c r="C40" s="219"/>
      <c r="D40" s="219"/>
      <c r="E40" s="219"/>
      <c r="F40" s="219"/>
      <c r="G40" s="219"/>
      <c r="H40" s="219"/>
      <c r="I40" s="219"/>
      <c r="J40" s="219"/>
      <c r="K40" s="219"/>
      <c r="L40" s="219"/>
      <c r="M40" s="132"/>
    </row>
    <row r="41" spans="1:13" ht="61.5" customHeight="1">
      <c r="A41" s="132"/>
      <c r="B41" s="218" t="s">
        <v>201</v>
      </c>
      <c r="C41" s="218"/>
      <c r="D41" s="218"/>
      <c r="E41" s="218"/>
      <c r="F41" s="218"/>
      <c r="G41" s="218"/>
      <c r="H41" s="218"/>
      <c r="I41" s="218"/>
      <c r="J41" s="218"/>
      <c r="K41" s="218"/>
      <c r="L41" s="218"/>
      <c r="M41" s="132"/>
    </row>
    <row r="42" spans="1:13" ht="49.5" customHeight="1">
      <c r="A42" s="132"/>
      <c r="B42" s="218" t="s">
        <v>194</v>
      </c>
      <c r="C42" s="218"/>
      <c r="D42" s="218"/>
      <c r="E42" s="218"/>
      <c r="F42" s="218"/>
      <c r="G42" s="218"/>
      <c r="H42" s="218"/>
      <c r="I42" s="218"/>
      <c r="J42" s="218"/>
      <c r="K42" s="218"/>
      <c r="L42" s="218"/>
      <c r="M42" s="132"/>
    </row>
    <row r="43" spans="1:13" ht="21.75" customHeight="1">
      <c r="A43" s="132"/>
      <c r="B43" s="219" t="s">
        <v>187</v>
      </c>
      <c r="C43" s="219"/>
      <c r="D43" s="219"/>
      <c r="E43" s="219"/>
      <c r="F43" s="219"/>
      <c r="G43" s="219"/>
      <c r="H43" s="219"/>
      <c r="I43" s="219"/>
      <c r="J43" s="219"/>
      <c r="K43" s="219"/>
      <c r="L43" s="219"/>
      <c r="M43" s="132"/>
    </row>
    <row r="44" spans="1:13" ht="46.5" customHeight="1">
      <c r="A44" s="132"/>
      <c r="B44" s="218" t="s">
        <v>177</v>
      </c>
      <c r="C44" s="218"/>
      <c r="D44" s="218"/>
      <c r="E44" s="218"/>
      <c r="F44" s="218"/>
      <c r="G44" s="218"/>
      <c r="H44" s="218"/>
      <c r="I44" s="218"/>
      <c r="J44" s="218"/>
      <c r="K44" s="218"/>
      <c r="L44" s="218"/>
      <c r="M44" s="132"/>
    </row>
    <row r="45" spans="1:13" ht="36" customHeight="1">
      <c r="A45" s="132"/>
      <c r="B45" s="218" t="s">
        <v>195</v>
      </c>
      <c r="C45" s="218"/>
      <c r="D45" s="218"/>
      <c r="E45" s="218"/>
      <c r="F45" s="218"/>
      <c r="G45" s="218"/>
      <c r="H45" s="218"/>
      <c r="I45" s="218"/>
      <c r="J45" s="218"/>
      <c r="K45" s="218"/>
      <c r="L45" s="218"/>
      <c r="M45" s="132"/>
    </row>
    <row r="46" spans="1:13" ht="18.75" customHeight="1">
      <c r="A46" s="132"/>
      <c r="B46" s="219" t="s">
        <v>178</v>
      </c>
      <c r="C46" s="219"/>
      <c r="D46" s="219"/>
      <c r="E46" s="219"/>
      <c r="F46" s="219"/>
      <c r="G46" s="219"/>
      <c r="H46" s="219"/>
      <c r="I46" s="219"/>
      <c r="J46" s="219"/>
      <c r="K46" s="219"/>
      <c r="L46" s="219"/>
      <c r="M46" s="132"/>
    </row>
    <row r="47" spans="1:13" ht="45.75" customHeight="1">
      <c r="A47" s="132"/>
      <c r="B47" s="218" t="s">
        <v>202</v>
      </c>
      <c r="C47" s="218"/>
      <c r="D47" s="218"/>
      <c r="E47" s="218"/>
      <c r="F47" s="218"/>
      <c r="G47" s="218"/>
      <c r="H47" s="218"/>
      <c r="I47" s="218"/>
      <c r="J47" s="218"/>
      <c r="K47" s="218"/>
      <c r="L47" s="218"/>
      <c r="M47" s="132"/>
    </row>
    <row r="48" spans="1:13" ht="58.5" customHeight="1">
      <c r="A48" s="132"/>
      <c r="B48" s="218" t="s">
        <v>219</v>
      </c>
      <c r="C48" s="218"/>
      <c r="D48" s="218"/>
      <c r="E48" s="218"/>
      <c r="F48" s="218"/>
      <c r="G48" s="218"/>
      <c r="H48" s="218"/>
      <c r="I48" s="218"/>
      <c r="J48" s="218"/>
      <c r="K48" s="218"/>
      <c r="L48" s="218"/>
      <c r="M48" s="132"/>
    </row>
    <row r="49" spans="1:13" ht="17.25" customHeight="1">
      <c r="A49" s="132"/>
      <c r="B49" s="219" t="s">
        <v>179</v>
      </c>
      <c r="C49" s="219"/>
      <c r="D49" s="219"/>
      <c r="E49" s="219"/>
      <c r="F49" s="219"/>
      <c r="G49" s="219"/>
      <c r="H49" s="219"/>
      <c r="I49" s="219"/>
      <c r="J49" s="219"/>
      <c r="K49" s="219"/>
      <c r="L49" s="219"/>
      <c r="M49" s="132"/>
    </row>
    <row r="50" spans="1:13" ht="25.5" customHeight="1">
      <c r="A50" s="132"/>
      <c r="B50" s="218" t="s">
        <v>180</v>
      </c>
      <c r="C50" s="218"/>
      <c r="D50" s="218"/>
      <c r="E50" s="218"/>
      <c r="F50" s="218"/>
      <c r="G50" s="218"/>
      <c r="H50" s="218"/>
      <c r="I50" s="218"/>
      <c r="J50" s="218"/>
      <c r="K50" s="218"/>
      <c r="L50" s="218"/>
      <c r="M50" s="132"/>
    </row>
    <row r="51" spans="1:13" ht="48.75" customHeight="1">
      <c r="A51" s="132"/>
      <c r="B51" s="222" t="s">
        <v>196</v>
      </c>
      <c r="C51" s="222"/>
      <c r="D51" s="222"/>
      <c r="E51" s="222"/>
      <c r="F51" s="222"/>
      <c r="G51" s="222"/>
      <c r="H51" s="222"/>
      <c r="I51" s="222"/>
      <c r="J51" s="222"/>
      <c r="K51" s="222"/>
      <c r="L51" s="222"/>
      <c r="M51" s="132"/>
    </row>
    <row r="52" spans="1:13" ht="59.25" customHeight="1">
      <c r="A52" s="132"/>
      <c r="B52" s="218" t="s">
        <v>197</v>
      </c>
      <c r="C52" s="218"/>
      <c r="D52" s="218"/>
      <c r="E52" s="218"/>
      <c r="F52" s="218"/>
      <c r="G52" s="218"/>
      <c r="H52" s="218"/>
      <c r="I52" s="218"/>
      <c r="J52" s="218"/>
      <c r="K52" s="218"/>
      <c r="L52" s="218"/>
      <c r="M52" s="132"/>
    </row>
    <row r="53" spans="1:13" ht="51" customHeight="1">
      <c r="A53" s="132"/>
      <c r="B53" s="218" t="s">
        <v>217</v>
      </c>
      <c r="C53" s="218"/>
      <c r="D53" s="218"/>
      <c r="E53" s="218"/>
      <c r="F53" s="218"/>
      <c r="G53" s="218"/>
      <c r="H53" s="218"/>
      <c r="I53" s="218"/>
      <c r="J53" s="218"/>
      <c r="K53" s="218"/>
      <c r="L53" s="218"/>
      <c r="M53" s="132"/>
    </row>
    <row r="54" spans="1:13" ht="45" customHeight="1">
      <c r="A54" s="132"/>
      <c r="B54" s="221" t="s">
        <v>203</v>
      </c>
      <c r="C54" s="221"/>
      <c r="D54" s="221"/>
      <c r="E54" s="221"/>
      <c r="F54" s="221"/>
      <c r="G54" s="221"/>
      <c r="H54" s="221"/>
      <c r="I54" s="221"/>
      <c r="J54" s="221"/>
      <c r="K54" s="221"/>
      <c r="L54" s="221"/>
      <c r="M54" s="132"/>
    </row>
    <row r="55" spans="3:12" s="132" customFormat="1" ht="12.75">
      <c r="C55" s="135"/>
      <c r="D55" s="135"/>
      <c r="E55" s="135"/>
      <c r="F55" s="135"/>
      <c r="G55" s="135"/>
      <c r="H55" s="135"/>
      <c r="I55" s="135"/>
      <c r="J55" s="135"/>
      <c r="K55" s="135"/>
      <c r="L55" s="135"/>
    </row>
    <row r="56" spans="1:12" s="132" customFormat="1" ht="12.75" hidden="1">
      <c r="A56" s="136"/>
      <c r="B56" s="116"/>
      <c r="C56" s="116"/>
      <c r="D56" s="116"/>
      <c r="E56" s="116"/>
      <c r="F56" s="116"/>
      <c r="G56" s="116"/>
      <c r="H56" s="116"/>
      <c r="I56" s="116"/>
      <c r="J56" s="116"/>
      <c r="K56" s="116"/>
      <c r="L56" s="116"/>
    </row>
    <row r="57" spans="1:12" s="132" customFormat="1" ht="14.25" customHeight="1" hidden="1">
      <c r="A57" s="136"/>
      <c r="B57" s="116"/>
      <c r="C57" s="116"/>
      <c r="D57" s="116"/>
      <c r="E57" s="116"/>
      <c r="F57" s="116"/>
      <c r="G57" s="116"/>
      <c r="H57" s="116"/>
      <c r="I57" s="116"/>
      <c r="J57" s="116"/>
      <c r="K57" s="116"/>
      <c r="L57" s="116"/>
    </row>
    <row r="58" spans="1:12" s="132" customFormat="1" ht="15.75" customHeight="1" hidden="1">
      <c r="A58" s="136"/>
      <c r="B58" s="116"/>
      <c r="C58" s="116"/>
      <c r="D58" s="116"/>
      <c r="E58" s="116"/>
      <c r="F58" s="116"/>
      <c r="G58" s="116"/>
      <c r="H58" s="116"/>
      <c r="I58" s="116"/>
      <c r="J58" s="116"/>
      <c r="K58" s="116"/>
      <c r="L58" s="116"/>
    </row>
    <row r="59" spans="1:12" s="132" customFormat="1" ht="16.5" customHeight="1" hidden="1">
      <c r="A59" s="136"/>
      <c r="B59" s="116"/>
      <c r="C59" s="116"/>
      <c r="D59" s="116"/>
      <c r="E59" s="116"/>
      <c r="F59" s="116"/>
      <c r="G59" s="116"/>
      <c r="H59" s="116"/>
      <c r="I59" s="116"/>
      <c r="J59" s="116"/>
      <c r="K59" s="116"/>
      <c r="L59" s="116"/>
    </row>
    <row r="60" spans="2:12" s="132" customFormat="1" ht="12.75" customHeight="1" hidden="1">
      <c r="B60" s="116"/>
      <c r="C60" s="116"/>
      <c r="D60" s="116"/>
      <c r="E60" s="116"/>
      <c r="F60" s="116"/>
      <c r="G60" s="116"/>
      <c r="H60" s="116"/>
      <c r="I60" s="116"/>
      <c r="J60" s="116"/>
      <c r="K60" s="116"/>
      <c r="L60" s="116"/>
    </row>
    <row r="61" s="132" customFormat="1" ht="12.75" hidden="1"/>
    <row r="62" s="132" customFormat="1" ht="12.75" hidden="1"/>
    <row r="63" s="132" customFormat="1" ht="12.75" hidden="1"/>
    <row r="64" s="132" customFormat="1" ht="12.75" hidden="1"/>
    <row r="65" s="132" customFormat="1" ht="12.75" hidden="1"/>
    <row r="66" s="132" customFormat="1" ht="12.75" hidden="1"/>
    <row r="67" s="132" customFormat="1" ht="12.75" hidden="1"/>
    <row r="68" s="132" customFormat="1" ht="12.75"/>
    <row r="69" s="132" customFormat="1" ht="12.75"/>
    <row r="70" s="132" customFormat="1" ht="12.75"/>
  </sheetData>
  <sheetProtection password="C6ED" sheet="1" objects="1" scenarios="1"/>
  <mergeCells count="48">
    <mergeCell ref="B36:L36"/>
    <mergeCell ref="B34:L34"/>
    <mergeCell ref="B44:L44"/>
    <mergeCell ref="B37:L37"/>
    <mergeCell ref="B39:L39"/>
    <mergeCell ref="B41:L41"/>
    <mergeCell ref="B40:L40"/>
    <mergeCell ref="B43:L43"/>
    <mergeCell ref="B38:L38"/>
    <mergeCell ref="B42:L42"/>
    <mergeCell ref="I2:K2"/>
    <mergeCell ref="I3:K3"/>
    <mergeCell ref="B11:L11"/>
    <mergeCell ref="B22:L22"/>
    <mergeCell ref="B14:L14"/>
    <mergeCell ref="B16:L16"/>
    <mergeCell ref="B19:L19"/>
    <mergeCell ref="B20:L20"/>
    <mergeCell ref="B5:L5"/>
    <mergeCell ref="B7:L7"/>
    <mergeCell ref="B49:L49"/>
    <mergeCell ref="B54:L54"/>
    <mergeCell ref="B50:L50"/>
    <mergeCell ref="B45:L45"/>
    <mergeCell ref="B52:L52"/>
    <mergeCell ref="B51:L51"/>
    <mergeCell ref="B48:L48"/>
    <mergeCell ref="B47:L47"/>
    <mergeCell ref="B46:L46"/>
    <mergeCell ref="B53:L53"/>
    <mergeCell ref="B8:L8"/>
    <mergeCell ref="B9:L9"/>
    <mergeCell ref="B28:L28"/>
    <mergeCell ref="B13:L13"/>
    <mergeCell ref="B15:L15"/>
    <mergeCell ref="B17:L17"/>
    <mergeCell ref="B27:L27"/>
    <mergeCell ref="B26:L26"/>
    <mergeCell ref="B18:L18"/>
    <mergeCell ref="B24:L24"/>
    <mergeCell ref="B25:L25"/>
    <mergeCell ref="B33:L33"/>
    <mergeCell ref="B35:L35"/>
    <mergeCell ref="B10:L10"/>
    <mergeCell ref="B31:L31"/>
    <mergeCell ref="B32:L32"/>
    <mergeCell ref="B29:L29"/>
    <mergeCell ref="B30:L30"/>
  </mergeCells>
  <printOptions/>
  <pageMargins left="0.5905511811023623" right="0.3937007874015748" top="1" bottom="1" header="0" footer="0"/>
  <pageSetup horizontalDpi="600" verticalDpi="600" orientation="portrait" paperSize="9" scale="90" r:id="rId2"/>
  <headerFooter alignWithMargins="0">
    <oddFooter>&amp;CPágina &amp;P de &amp;N</oddFooter>
  </headerFooter>
  <rowBreaks count="2" manualBreakCount="2">
    <brk id="28" max="12" man="1"/>
    <brk id="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63_formulario_Canarias_2007</dc:title>
  <dc:subject/>
  <dc:creator>Microsoft Corporation</dc:creator>
  <cp:keywords/>
  <dc:description/>
  <cp:lastModifiedBy>mhenche</cp:lastModifiedBy>
  <cp:lastPrinted>2007-03-13T09:35:36Z</cp:lastPrinted>
  <dcterms:created xsi:type="dcterms:W3CDTF">1996-11-27T10:00:04Z</dcterms:created>
  <dcterms:modified xsi:type="dcterms:W3CDTF">2007-03-23T10:44:45Z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3082</vt:i4>
  </property>
  <property fmtid="{D5CDD505-2E9C-101B-9397-08002B2CF9AE}" pid="3" name="Descripci">
    <vt:lpwstr>Formulario excel de la Resolución de Retribución Específica (Canarias) del año 2007.</vt:lpwstr>
  </property>
  <property fmtid="{D5CDD505-2E9C-101B-9397-08002B2CF9AE}" pid="4" name="Ordenaci">
    <vt:lpwstr>63.0000000000000</vt:lpwstr>
  </property>
  <property fmtid="{D5CDD505-2E9C-101B-9397-08002B2CF9AE}" pid="5" name="MCLDDescripci">
    <vt:lpwstr>Formulario excel de la Resolución de Retribución Específica (Canarias) del año 2007.</vt:lpwstr>
  </property>
  <property fmtid="{D5CDD505-2E9C-101B-9397-08002B2CF9AE}" pid="6" name="MCLDOrd">
    <vt:lpwstr>63.0000000000000</vt:lpwstr>
  </property>
</Properties>
</file>