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0425" windowHeight="7545" activeTab="3"/>
  </bookViews>
  <sheets>
    <sheet name="21CC-UP" sheetId="1" r:id="rId1"/>
    <sheet name="22SRCO" sheetId="2" r:id="rId2"/>
    <sheet name="23SM" sheetId="3" r:id="rId3"/>
    <sheet name="24NSA-R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<sst xmlns="http://schemas.openxmlformats.org/spreadsheetml/2006/main" count="107" uniqueCount="87">
  <si>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2.1</t>
  </si>
  <si>
    <t>CONTRATISTA/</t>
  </si>
  <si>
    <t>OPERADOR/</t>
  </si>
  <si>
    <t>SONDEOS/</t>
  </si>
  <si>
    <t>CONTRACTOR</t>
  </si>
  <si>
    <t>EQUIPO/RIG</t>
  </si>
  <si>
    <t>OPERATOR</t>
  </si>
  <si>
    <t>WELLS</t>
  </si>
  <si>
    <t>MAR / OFFSHORE</t>
  </si>
  <si>
    <t>2.2</t>
  </si>
  <si>
    <t>DESARROLLO/DEVELOPMENT</t>
  </si>
  <si>
    <t>TOTAL</t>
  </si>
  <si>
    <t>OPERADORES/</t>
  </si>
  <si>
    <t>OPERATORS</t>
  </si>
  <si>
    <t>TIERRA (m)</t>
  </si>
  <si>
    <t>MAR (m)</t>
  </si>
  <si>
    <t>Núm.</t>
  </si>
  <si>
    <t>Num.</t>
  </si>
  <si>
    <t>TOTAL (m)</t>
  </si>
  <si>
    <t>T O T A L</t>
  </si>
  <si>
    <t>COORDENADAS /</t>
  </si>
  <si>
    <t>PROFUNDIDAD</t>
  </si>
  <si>
    <t>FECHA /</t>
  </si>
  <si>
    <t>SONDEO /</t>
  </si>
  <si>
    <t>EMPRESAS /</t>
  </si>
  <si>
    <t>COORDINATES</t>
  </si>
  <si>
    <t>FINAL / T.D.</t>
  </si>
  <si>
    <t>DATE</t>
  </si>
  <si>
    <t>TIPO /</t>
  </si>
  <si>
    <t>OPERADOR /</t>
  </si>
  <si>
    <t>EQUIPO /</t>
  </si>
  <si>
    <t>WELL</t>
  </si>
  <si>
    <t>PARTNERS</t>
  </si>
  <si>
    <t>Long. - Lat.</t>
  </si>
  <si>
    <t>inic.-fin.</t>
  </si>
  <si>
    <t>DAYS</t>
  </si>
  <si>
    <t>CLASS</t>
  </si>
  <si>
    <t>RIG</t>
  </si>
  <si>
    <t>NUM.</t>
  </si>
  <si>
    <t>WILDCAT</t>
  </si>
  <si>
    <t>NIVEL /</t>
  </si>
  <si>
    <t>SEA</t>
  </si>
  <si>
    <t>LEVEL</t>
  </si>
  <si>
    <t>Sondeos</t>
  </si>
  <si>
    <t>En curso / Drilling</t>
  </si>
  <si>
    <t xml:space="preserve"> SONDEOS FINALIZADOS / ENDED WELLS</t>
  </si>
  <si>
    <t>activos /</t>
  </si>
  <si>
    <t>Año /</t>
  </si>
  <si>
    <t>TIERRA /</t>
  </si>
  <si>
    <t>MAR /</t>
  </si>
  <si>
    <t>TERRESTRES / ONSHORE</t>
  </si>
  <si>
    <t>MARINOS / OFFSHORE</t>
  </si>
  <si>
    <t>Total metros</t>
  </si>
  <si>
    <t>Year</t>
  </si>
  <si>
    <t>wells</t>
  </si>
  <si>
    <t>ON</t>
  </si>
  <si>
    <t>OFF</t>
  </si>
  <si>
    <t>Posit.</t>
  </si>
  <si>
    <t>Indic.(1)</t>
  </si>
  <si>
    <t>Negat.</t>
  </si>
  <si>
    <t>perforados</t>
  </si>
  <si>
    <t>-</t>
  </si>
  <si>
    <t>PERMISOS-</t>
  </si>
  <si>
    <t>CONCESIONES /</t>
  </si>
  <si>
    <t>CONCESSIONS</t>
  </si>
  <si>
    <t>PERMITS-</t>
  </si>
  <si>
    <t>Active</t>
  </si>
  <si>
    <t>(m)</t>
  </si>
  <si>
    <t>CONTRACTORS AND RIGS</t>
  </si>
  <si>
    <t xml:space="preserve">COMPAÑÍAS CONTRATISTAS Y UNIDADES DE PERFORACIÓN / </t>
  </si>
  <si>
    <t>SONDEOS REALIZADOS POR COMPAÑÍAS OPERADORAS / WELLS DRILLED BY OPERATORS</t>
  </si>
  <si>
    <t>EXPLORACIÓN/WILDCATS</t>
  </si>
  <si>
    <t>DÍAS /</t>
  </si>
  <si>
    <t>EXPLORACIÓN /</t>
  </si>
  <si>
    <t>(1)  Seepage</t>
  </si>
  <si>
    <t>BREDFORD DOLPHIN</t>
  </si>
  <si>
    <t>BREDFORD</t>
  </si>
  <si>
    <t>DOLPHIN</t>
  </si>
  <si>
    <t>DOLPHIN DRILLING LTD</t>
  </si>
  <si>
    <t>FORNAX-1</t>
  </si>
  <si>
    <t>BG GAS IBV</t>
  </si>
  <si>
    <t>ÁGUILA</t>
  </si>
  <si>
    <t>01º 02' 22,845" E</t>
  </si>
  <si>
    <t>40º 23' 27,984" N</t>
  </si>
  <si>
    <t>2.3  TABLA DE SONDEOS MAR / OFFSHORE WELLS TABLE</t>
  </si>
  <si>
    <t>2.4  NÚMERO DE SONDEOS AÑO-RESULTADOS / NUMBER OF WELL YEAR-RESULTS (*)</t>
  </si>
  <si>
    <t>(*) No se incluyen los sondeos perforados en los permisos autonómicos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</si>
</sst>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#,##0.0"/>
    <numFmt numFmtId="183" formatCode="#,##0.000"/>
    <numFmt numFmtId="184" formatCode="#,##0.0000"/>
    <numFmt numFmtId="185" formatCode="#,##0.00000"/>
    <numFmt numFmtId="186" formatCode="#,##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Continuous"/>
      <protection/>
    </xf>
    <xf numFmtId="0" fontId="6" fillId="2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0" xfId="0" applyFont="1" applyBorder="1" applyAlignment="1">
      <alignment horizontal="centerContinuous"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9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8" fillId="0" borderId="21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center"/>
      <protection/>
    </xf>
    <xf numFmtId="3" fontId="1" fillId="0" borderId="9" xfId="0" applyNumberFormat="1" applyFont="1" applyBorder="1" applyAlignment="1" applyProtection="1">
      <alignment horizontal="center"/>
      <protection/>
    </xf>
    <xf numFmtId="0" fontId="4" fillId="0" borderId="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>
      <alignment horizontal="left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3" fontId="4" fillId="0" borderId="24" xfId="0" applyNumberFormat="1" applyFont="1" applyFill="1" applyBorder="1" applyAlignment="1" applyProtection="1">
      <alignment horizontal="right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3" fontId="4" fillId="0" borderId="7" xfId="0" applyNumberFormat="1" applyFont="1" applyFill="1" applyBorder="1" applyAlignment="1" applyProtection="1">
      <alignment horizontal="right"/>
      <protection/>
    </xf>
    <xf numFmtId="0" fontId="4" fillId="0" borderId="5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 applyProtection="1">
      <alignment horizontal="centerContinuous"/>
      <protection/>
    </xf>
    <xf numFmtId="3" fontId="8" fillId="0" borderId="27" xfId="0" applyNumberFormat="1" applyFont="1" applyFill="1" applyBorder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4" fillId="0" borderId="26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1" fillId="0" borderId="31" xfId="0" applyNumberFormat="1" applyFont="1" applyBorder="1" applyAlignment="1">
      <alignment horizontal="centerContinuous"/>
    </xf>
    <xf numFmtId="3" fontId="4" fillId="0" borderId="32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 horizontal="center"/>
      <protection/>
    </xf>
    <xf numFmtId="3" fontId="4" fillId="0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 applyProtection="1">
      <alignment horizontal="center"/>
      <protection/>
    </xf>
    <xf numFmtId="3" fontId="4" fillId="0" borderId="35" xfId="0" applyNumberFormat="1" applyFont="1" applyFill="1" applyBorder="1" applyAlignment="1" applyProtection="1">
      <alignment horizontal="center"/>
      <protection/>
    </xf>
    <xf numFmtId="3" fontId="4" fillId="0" borderId="36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 applyProtection="1">
      <alignment horizontal="centerContinuous"/>
      <protection/>
    </xf>
    <xf numFmtId="3" fontId="0" fillId="2" borderId="10" xfId="0" applyNumberFormat="1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3" fontId="0" fillId="2" borderId="37" xfId="0" applyNumberFormat="1" applyFont="1" applyFill="1" applyBorder="1" applyAlignment="1">
      <alignment horizontal="centerContinuous"/>
    </xf>
    <xf numFmtId="3" fontId="8" fillId="0" borderId="38" xfId="0" applyNumberFormat="1" applyFont="1" applyFill="1" applyBorder="1" applyAlignment="1" applyProtection="1">
      <alignment horizontal="center"/>
      <protection/>
    </xf>
    <xf numFmtId="3" fontId="8" fillId="0" borderId="39" xfId="0" applyNumberFormat="1" applyFont="1" applyFill="1" applyBorder="1" applyAlignment="1" applyProtection="1">
      <alignment horizontal="center"/>
      <protection/>
    </xf>
    <xf numFmtId="3" fontId="8" fillId="0" borderId="40" xfId="0" applyNumberFormat="1" applyFont="1" applyFill="1" applyBorder="1" applyAlignment="1" applyProtection="1">
      <alignment horizontal="center"/>
      <protection/>
    </xf>
    <xf numFmtId="3" fontId="8" fillId="0" borderId="3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left"/>
      <protection/>
    </xf>
    <xf numFmtId="3" fontId="4" fillId="0" borderId="43" xfId="0" applyNumberFormat="1" applyFont="1" applyFill="1" applyBorder="1" applyAlignment="1" applyProtection="1">
      <alignment horizontal="right"/>
      <protection/>
    </xf>
    <xf numFmtId="3" fontId="4" fillId="0" borderId="44" xfId="0" applyNumberFormat="1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 horizontal="center"/>
      <protection/>
    </xf>
    <xf numFmtId="3" fontId="4" fillId="0" borderId="43" xfId="0" applyNumberFormat="1" applyFont="1" applyFill="1" applyBorder="1" applyAlignment="1" applyProtection="1">
      <alignment horizontal="center"/>
      <protection/>
    </xf>
    <xf numFmtId="3" fontId="0" fillId="0" borderId="31" xfId="0" applyNumberFormat="1" applyFont="1" applyBorder="1" applyAlignment="1">
      <alignment horizontal="centerContinuous"/>
    </xf>
    <xf numFmtId="3" fontId="8" fillId="0" borderId="46" xfId="0" applyNumberFormat="1" applyFont="1" applyFill="1" applyBorder="1" applyAlignment="1" applyProtection="1">
      <alignment horizontal="center"/>
      <protection/>
    </xf>
    <xf numFmtId="3" fontId="8" fillId="0" borderId="47" xfId="0" applyNumberFormat="1" applyFont="1" applyFill="1" applyBorder="1" applyAlignment="1" applyProtection="1">
      <alignment horizontal="center"/>
      <protection/>
    </xf>
    <xf numFmtId="3" fontId="8" fillId="0" borderId="48" xfId="0" applyNumberFormat="1" applyFont="1" applyFill="1" applyBorder="1" applyAlignment="1" applyProtection="1">
      <alignment horizontal="center"/>
      <protection/>
    </xf>
    <xf numFmtId="3" fontId="1" fillId="0" borderId="49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4" fillId="0" borderId="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14" fontId="4" fillId="0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  <protection/>
    </xf>
    <xf numFmtId="14" fontId="8" fillId="0" borderId="9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 applyProtection="1">
      <alignment horizontal="center"/>
      <protection/>
    </xf>
    <xf numFmtId="14" fontId="4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4" fillId="0" borderId="5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/>
    </xf>
    <xf numFmtId="3" fontId="0" fillId="0" borderId="51" xfId="0" applyNumberFormat="1" applyFont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 horizontal="left"/>
      <protection/>
    </xf>
    <xf numFmtId="3" fontId="4" fillId="0" borderId="51" xfId="0" applyNumberFormat="1" applyFont="1" applyFill="1" applyBorder="1" applyAlignment="1" applyProtection="1">
      <alignment horizontal="right"/>
      <protection/>
    </xf>
    <xf numFmtId="3" fontId="4" fillId="0" borderId="53" xfId="0" applyNumberFormat="1" applyFont="1" applyFill="1" applyBorder="1" applyAlignment="1" applyProtection="1">
      <alignment horizontal="center"/>
      <protection/>
    </xf>
    <xf numFmtId="3" fontId="4" fillId="0" borderId="54" xfId="0" applyNumberFormat="1" applyFont="1" applyFill="1" applyBorder="1" applyAlignment="1" applyProtection="1">
      <alignment horizontal="center"/>
      <protection/>
    </xf>
    <xf numFmtId="3" fontId="4" fillId="0" borderId="51" xfId="0" applyNumberFormat="1" applyFont="1" applyFill="1" applyBorder="1" applyAlignment="1" applyProtection="1">
      <alignment horizontal="center"/>
      <protection/>
    </xf>
    <xf numFmtId="3" fontId="4" fillId="0" borderId="55" xfId="0" applyNumberFormat="1" applyFont="1" applyFill="1" applyBorder="1" applyAlignment="1" applyProtection="1">
      <alignment horizontal="center"/>
      <protection/>
    </xf>
    <xf numFmtId="3" fontId="4" fillId="0" borderId="56" xfId="0" applyNumberFormat="1" applyFont="1" applyFill="1" applyBorder="1" applyAlignment="1" applyProtection="1">
      <alignment horizontal="center"/>
      <protection/>
    </xf>
    <xf numFmtId="3" fontId="4" fillId="0" borderId="57" xfId="0" applyNumberFormat="1" applyFont="1" applyFill="1" applyBorder="1" applyAlignment="1" applyProtection="1">
      <alignment horizontal="right"/>
      <protection/>
    </xf>
    <xf numFmtId="3" fontId="4" fillId="0" borderId="58" xfId="0" applyNumberFormat="1" applyFont="1" applyFill="1" applyBorder="1" applyAlignment="1" applyProtection="1">
      <alignment horizontal="center"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 horizontal="center"/>
      <protection/>
    </xf>
    <xf numFmtId="3" fontId="4" fillId="0" borderId="60" xfId="0" applyNumberFormat="1" applyFont="1" applyFill="1" applyBorder="1" applyAlignment="1" applyProtection="1">
      <alignment horizontal="center"/>
      <protection/>
    </xf>
    <xf numFmtId="3" fontId="4" fillId="0" borderId="61" xfId="0" applyNumberFormat="1" applyFont="1" applyFill="1" applyBorder="1" applyAlignment="1" applyProtection="1">
      <alignment horizontal="center"/>
      <protection/>
    </xf>
    <xf numFmtId="3" fontId="4" fillId="0" borderId="62" xfId="0" applyNumberFormat="1" applyFont="1" applyFill="1" applyBorder="1" applyAlignment="1" applyProtection="1">
      <alignment horizontal="center"/>
      <protection/>
    </xf>
    <xf numFmtId="3" fontId="4" fillId="0" borderId="63" xfId="0" applyNumberFormat="1" applyFont="1" applyFill="1" applyBorder="1" applyAlignment="1" applyProtection="1">
      <alignment horizontal="center"/>
      <protection/>
    </xf>
    <xf numFmtId="3" fontId="4" fillId="0" borderId="64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3" customWidth="1"/>
    <col min="2" max="2" width="23.7109375" style="3" customWidth="1"/>
    <col min="3" max="3" width="26.7109375" style="3" customWidth="1"/>
    <col min="4" max="4" width="16.421875" style="3" customWidth="1"/>
    <col min="5" max="5" width="20.7109375" style="3" customWidth="1"/>
    <col min="6" max="6" width="2.7109375" style="3" customWidth="1"/>
    <col min="7" max="16384" width="11.421875" style="3" customWidth="1"/>
  </cols>
  <sheetData>
    <row r="1" spans="1:2" ht="15.75">
      <c r="A1" s="8" t="s">
        <v>0</v>
      </c>
      <c r="B1" s="2" t="s">
        <v>69</v>
      </c>
    </row>
    <row r="2" ht="15.75">
      <c r="B2" s="2" t="s">
        <v>68</v>
      </c>
    </row>
    <row r="4" ht="12.75">
      <c r="G4" s="165"/>
    </row>
    <row r="5" ht="13.5" thickBot="1">
      <c r="G5" s="165"/>
    </row>
    <row r="6" spans="1:7" ht="13.5" thickTop="1">
      <c r="A6" s="9"/>
      <c r="B6" s="10"/>
      <c r="C6" s="10"/>
      <c r="D6" s="10"/>
      <c r="E6" s="10"/>
      <c r="F6" s="11"/>
      <c r="G6" s="160"/>
    </row>
    <row r="7" spans="1:6" ht="15">
      <c r="A7" s="12"/>
      <c r="B7" s="6" t="s">
        <v>8</v>
      </c>
      <c r="C7" s="7"/>
      <c r="D7" s="7"/>
      <c r="E7" s="7"/>
      <c r="F7" s="15"/>
    </row>
    <row r="8" spans="1:6" ht="12.75">
      <c r="A8" s="12"/>
      <c r="B8" s="20" t="s">
        <v>1</v>
      </c>
      <c r="C8" s="21"/>
      <c r="D8" s="20" t="s">
        <v>2</v>
      </c>
      <c r="E8" s="20" t="s">
        <v>3</v>
      </c>
      <c r="F8" s="15"/>
    </row>
    <row r="9" spans="1:6" ht="13.5" thickBot="1">
      <c r="A9" s="12"/>
      <c r="B9" s="22" t="s">
        <v>4</v>
      </c>
      <c r="C9" s="22" t="s">
        <v>5</v>
      </c>
      <c r="D9" s="22" t="s">
        <v>6</v>
      </c>
      <c r="E9" s="22" t="s">
        <v>7</v>
      </c>
      <c r="F9" s="15"/>
    </row>
    <row r="10" spans="1:6" ht="12.75">
      <c r="A10" s="12"/>
      <c r="B10" s="4"/>
      <c r="C10" s="4"/>
      <c r="D10" s="4"/>
      <c r="E10" s="4"/>
      <c r="F10" s="15"/>
    </row>
    <row r="11" spans="1:6" ht="12.75">
      <c r="A11" s="12"/>
      <c r="B11" s="167" t="s">
        <v>78</v>
      </c>
      <c r="C11" s="167" t="s">
        <v>75</v>
      </c>
      <c r="D11" s="167" t="s">
        <v>80</v>
      </c>
      <c r="E11" s="166" t="s">
        <v>79</v>
      </c>
      <c r="F11" s="15"/>
    </row>
    <row r="12" spans="1:6" ht="13.5" thickBot="1">
      <c r="A12" s="13"/>
      <c r="B12" s="14"/>
      <c r="C12" s="14"/>
      <c r="D12" s="14"/>
      <c r="E12" s="14"/>
      <c r="F12" s="16"/>
    </row>
    <row r="13" spans="2:5" ht="13.5" thickTop="1">
      <c r="B13" s="5"/>
      <c r="C13" s="5"/>
      <c r="D13" s="5"/>
      <c r="E13" s="5"/>
    </row>
    <row r="14" spans="2:5" ht="12.75">
      <c r="B14" s="4"/>
      <c r="C14" s="4"/>
      <c r="D14" s="4"/>
      <c r="E14" s="4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&amp;C&amp;9 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 topLeftCell="A25">
      <selection activeCell="H25" sqref="H25"/>
    </sheetView>
  </sheetViews>
  <sheetFormatPr defaultColWidth="11.421875" defaultRowHeight="12.75"/>
  <cols>
    <col min="1" max="1" width="4.7109375" style="18" customWidth="1"/>
    <col min="2" max="2" width="14.421875" style="18" customWidth="1"/>
    <col min="3" max="3" width="1.7109375" style="18" customWidth="1"/>
    <col min="4" max="5" width="11.421875" style="18" customWidth="1"/>
    <col min="6" max="6" width="7.7109375" style="18" customWidth="1"/>
    <col min="7" max="7" width="1.7109375" style="18" customWidth="1"/>
    <col min="8" max="9" width="11.421875" style="18" customWidth="1"/>
    <col min="10" max="10" width="7.7109375" style="18" customWidth="1"/>
    <col min="11" max="11" width="1.7109375" style="18" customWidth="1"/>
    <col min="12" max="14" width="11.421875" style="18" customWidth="1"/>
    <col min="15" max="15" width="7.7109375" style="18" customWidth="1"/>
    <col min="16" max="16" width="2.7109375" style="18" customWidth="1"/>
    <col min="17" max="16384" width="11.421875" style="18" customWidth="1"/>
  </cols>
  <sheetData>
    <row r="1" spans="1:3" ht="15.75">
      <c r="A1" s="32" t="s">
        <v>9</v>
      </c>
      <c r="B1" s="17" t="s">
        <v>70</v>
      </c>
      <c r="C1" s="17"/>
    </row>
    <row r="4" ht="12.75">
      <c r="A4" s="163"/>
    </row>
    <row r="6" ht="13.5" thickBot="1"/>
    <row r="7" spans="1:16" ht="13.5" thickTop="1">
      <c r="A7" s="3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7"/>
    </row>
    <row r="8" spans="1:16" ht="12.75">
      <c r="A8" s="34"/>
      <c r="B8" s="23"/>
      <c r="C8" s="23"/>
      <c r="D8" s="25" t="s">
        <v>71</v>
      </c>
      <c r="E8" s="26"/>
      <c r="F8" s="26"/>
      <c r="G8" s="30"/>
      <c r="H8" s="25" t="s">
        <v>10</v>
      </c>
      <c r="I8" s="26"/>
      <c r="J8" s="26"/>
      <c r="K8" s="30"/>
      <c r="L8" s="25" t="s">
        <v>11</v>
      </c>
      <c r="M8" s="25"/>
      <c r="N8" s="26"/>
      <c r="O8" s="26"/>
      <c r="P8" s="28"/>
    </row>
    <row r="9" spans="1:16" ht="12.75">
      <c r="A9" s="34"/>
      <c r="B9" s="20" t="s">
        <v>12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8"/>
    </row>
    <row r="10" spans="1:16" ht="13.5" thickBot="1">
      <c r="A10" s="34"/>
      <c r="B10" s="22" t="s">
        <v>13</v>
      </c>
      <c r="C10" s="20"/>
      <c r="D10" s="31" t="s">
        <v>14</v>
      </c>
      <c r="E10" s="31" t="s">
        <v>15</v>
      </c>
      <c r="F10" s="31" t="s">
        <v>16</v>
      </c>
      <c r="G10" s="24"/>
      <c r="H10" s="31" t="s">
        <v>14</v>
      </c>
      <c r="I10" s="31" t="s">
        <v>15</v>
      </c>
      <c r="J10" s="31" t="s">
        <v>17</v>
      </c>
      <c r="K10" s="24"/>
      <c r="L10" s="31" t="s">
        <v>14</v>
      </c>
      <c r="M10" s="31" t="s">
        <v>15</v>
      </c>
      <c r="N10" s="31" t="s">
        <v>18</v>
      </c>
      <c r="O10" s="31" t="s">
        <v>17</v>
      </c>
      <c r="P10" s="28"/>
    </row>
    <row r="11" spans="1:16" ht="12.75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8"/>
    </row>
    <row r="12" spans="1:16" s="146" customFormat="1" ht="12.75">
      <c r="A12" s="142"/>
      <c r="B12" s="178" t="s">
        <v>80</v>
      </c>
      <c r="C12" s="178"/>
      <c r="D12" s="168"/>
      <c r="E12" s="168">
        <v>3235</v>
      </c>
      <c r="F12" s="168">
        <v>1</v>
      </c>
      <c r="G12" s="168"/>
      <c r="H12" s="168"/>
      <c r="I12" s="168"/>
      <c r="J12" s="168"/>
      <c r="K12" s="168"/>
      <c r="L12" s="168"/>
      <c r="M12" s="168">
        <v>3235</v>
      </c>
      <c r="N12" s="168">
        <f>L12+M12</f>
        <v>3235</v>
      </c>
      <c r="O12" s="168">
        <f>F12+J12</f>
        <v>1</v>
      </c>
      <c r="P12" s="145"/>
    </row>
    <row r="13" spans="1:16" s="146" customFormat="1" ht="12.75">
      <c r="A13" s="14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5"/>
    </row>
    <row r="14" spans="1:16" s="146" customFormat="1" ht="12.75">
      <c r="A14" s="142"/>
      <c r="B14" s="148" t="s">
        <v>19</v>
      </c>
      <c r="C14" s="143"/>
      <c r="D14" s="149"/>
      <c r="E14" s="149">
        <v>3235</v>
      </c>
      <c r="F14" s="149">
        <f>SUM(F12:F13)</f>
        <v>1</v>
      </c>
      <c r="G14" s="144"/>
      <c r="H14" s="149"/>
      <c r="I14" s="149"/>
      <c r="J14" s="149"/>
      <c r="K14" s="144"/>
      <c r="L14" s="149"/>
      <c r="M14" s="149">
        <f>E14+I14</f>
        <v>3235</v>
      </c>
      <c r="N14" s="149">
        <f>L14+M14</f>
        <v>3235</v>
      </c>
      <c r="O14" s="149">
        <f>F14+J14</f>
        <v>1</v>
      </c>
      <c r="P14" s="145"/>
    </row>
    <row r="15" spans="1:16" s="146" customFormat="1" ht="13.5" thickBot="1">
      <c r="A15" s="3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6"/>
    </row>
    <row r="16" ht="13.5" thickTop="1"/>
    <row r="17" ht="12.75">
      <c r="E17" s="39"/>
    </row>
    <row r="18" spans="4:5" ht="12.75">
      <c r="D18" s="39"/>
      <c r="E18" s="39"/>
    </row>
    <row r="19" spans="4:5" ht="12.75">
      <c r="D19" s="39"/>
      <c r="E19" s="39"/>
    </row>
    <row r="20" spans="4:5" ht="12.75">
      <c r="D20" s="39"/>
      <c r="E20" s="39"/>
    </row>
    <row r="21" spans="4:5" ht="12.75">
      <c r="D21" s="39"/>
      <c r="E21" s="39"/>
    </row>
    <row r="22" ht="12.75">
      <c r="E22" s="39"/>
    </row>
    <row r="23" ht="12.75">
      <c r="E23" s="3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&amp;C&amp;8 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7.57421875" style="70" customWidth="1"/>
    <col min="2" max="2" width="17.00390625" style="70" customWidth="1"/>
    <col min="3" max="3" width="17.28125" style="70" customWidth="1"/>
    <col min="4" max="4" width="16.7109375" style="70" customWidth="1"/>
    <col min="5" max="5" width="8.7109375" style="70" customWidth="1"/>
    <col min="6" max="6" width="15.7109375" style="70" customWidth="1"/>
    <col min="7" max="7" width="10.7109375" style="153" customWidth="1"/>
    <col min="8" max="8" width="6.7109375" style="70" customWidth="1"/>
    <col min="9" max="9" width="15.7109375" style="70" customWidth="1"/>
    <col min="10" max="10" width="14.7109375" style="70" customWidth="1"/>
    <col min="11" max="11" width="15.7109375" style="70" customWidth="1"/>
    <col min="12" max="12" width="6.7109375" style="70" customWidth="1"/>
    <col min="13" max="16384" width="11.421875" style="70" customWidth="1"/>
  </cols>
  <sheetData>
    <row r="1" ht="15.75">
      <c r="A1" s="40" t="s">
        <v>84</v>
      </c>
    </row>
    <row r="4" ht="12.75">
      <c r="A4" s="163"/>
    </row>
    <row r="6" ht="13.5" thickBot="1"/>
    <row r="7" spans="1:12" ht="13.5" thickTop="1">
      <c r="A7" s="41"/>
      <c r="B7" s="61"/>
      <c r="C7" s="159" t="s">
        <v>62</v>
      </c>
      <c r="D7" s="61"/>
      <c r="E7" s="71" t="s">
        <v>40</v>
      </c>
      <c r="F7" s="61"/>
      <c r="G7" s="150"/>
      <c r="H7" s="61"/>
      <c r="I7" s="42"/>
      <c r="J7" s="61"/>
      <c r="K7" s="65"/>
      <c r="L7" s="43"/>
    </row>
    <row r="8" spans="1:12" ht="12.75">
      <c r="A8" s="48"/>
      <c r="B8" s="56"/>
      <c r="C8" s="57" t="s">
        <v>63</v>
      </c>
      <c r="D8" s="57" t="s">
        <v>20</v>
      </c>
      <c r="E8" s="50" t="s">
        <v>41</v>
      </c>
      <c r="F8" s="57" t="s">
        <v>21</v>
      </c>
      <c r="G8" s="151" t="s">
        <v>22</v>
      </c>
      <c r="H8" s="56"/>
      <c r="I8" s="49"/>
      <c r="J8" s="56"/>
      <c r="K8" s="66"/>
      <c r="L8" s="51"/>
    </row>
    <row r="9" spans="1:12" ht="12.75">
      <c r="A9" s="52" t="s">
        <v>23</v>
      </c>
      <c r="B9" s="57" t="s">
        <v>24</v>
      </c>
      <c r="C9" s="57" t="s">
        <v>65</v>
      </c>
      <c r="D9" s="57" t="s">
        <v>25</v>
      </c>
      <c r="E9" s="50" t="s">
        <v>42</v>
      </c>
      <c r="F9" s="57" t="s">
        <v>26</v>
      </c>
      <c r="G9" s="151" t="s">
        <v>27</v>
      </c>
      <c r="H9" s="57" t="s">
        <v>72</v>
      </c>
      <c r="I9" s="50" t="s">
        <v>28</v>
      </c>
      <c r="J9" s="57" t="s">
        <v>29</v>
      </c>
      <c r="K9" s="67" t="s">
        <v>30</v>
      </c>
      <c r="L9" s="51"/>
    </row>
    <row r="10" spans="1:12" ht="13.5" thickBot="1">
      <c r="A10" s="53" t="s">
        <v>31</v>
      </c>
      <c r="B10" s="58" t="s">
        <v>32</v>
      </c>
      <c r="C10" s="58" t="s">
        <v>64</v>
      </c>
      <c r="D10" s="58" t="s">
        <v>33</v>
      </c>
      <c r="E10" s="54" t="s">
        <v>67</v>
      </c>
      <c r="F10" s="58" t="s">
        <v>67</v>
      </c>
      <c r="G10" s="152" t="s">
        <v>34</v>
      </c>
      <c r="H10" s="58" t="s">
        <v>35</v>
      </c>
      <c r="I10" s="54" t="s">
        <v>36</v>
      </c>
      <c r="J10" s="58" t="s">
        <v>6</v>
      </c>
      <c r="K10" s="68" t="s">
        <v>37</v>
      </c>
      <c r="L10" s="55" t="s">
        <v>38</v>
      </c>
    </row>
    <row r="11" spans="1:12" ht="12.75">
      <c r="A11" s="52"/>
      <c r="B11" s="57"/>
      <c r="C11" s="161"/>
      <c r="D11" s="57"/>
      <c r="E11" s="50"/>
      <c r="F11" s="57"/>
      <c r="G11" s="151"/>
      <c r="H11" s="57"/>
      <c r="I11" s="50"/>
      <c r="J11" s="57"/>
      <c r="K11" s="67"/>
      <c r="L11" s="162"/>
    </row>
    <row r="12" spans="1:13" s="38" customFormat="1" ht="12.75">
      <c r="A12" s="160" t="s">
        <v>79</v>
      </c>
      <c r="B12" s="59" t="s">
        <v>80</v>
      </c>
      <c r="C12" s="63" t="s">
        <v>81</v>
      </c>
      <c r="D12" s="60" t="s">
        <v>82</v>
      </c>
      <c r="E12" s="39">
        <v>-90</v>
      </c>
      <c r="F12" s="59">
        <v>3235</v>
      </c>
      <c r="G12" s="158">
        <v>38380</v>
      </c>
      <c r="H12" s="59">
        <v>46</v>
      </c>
      <c r="I12" s="37" t="s">
        <v>73</v>
      </c>
      <c r="J12" s="59" t="s">
        <v>80</v>
      </c>
      <c r="K12" s="69" t="s">
        <v>76</v>
      </c>
      <c r="L12" s="44">
        <v>742</v>
      </c>
      <c r="M12" s="39"/>
    </row>
    <row r="13" spans="1:13" s="38" customFormat="1" ht="12.75">
      <c r="A13" s="160"/>
      <c r="B13" s="59"/>
      <c r="C13" s="63"/>
      <c r="D13" s="60" t="s">
        <v>83</v>
      </c>
      <c r="E13" s="164"/>
      <c r="F13" s="59"/>
      <c r="G13" s="158">
        <v>38425</v>
      </c>
      <c r="H13" s="59"/>
      <c r="I13" s="37" t="s">
        <v>39</v>
      </c>
      <c r="J13" s="59"/>
      <c r="K13" s="69" t="s">
        <v>77</v>
      </c>
      <c r="L13" s="44"/>
      <c r="M13" s="39"/>
    </row>
    <row r="14" spans="1:12" ht="13.5" thickBot="1">
      <c r="A14" s="45"/>
      <c r="B14" s="62"/>
      <c r="C14" s="64"/>
      <c r="D14" s="154"/>
      <c r="E14" s="46"/>
      <c r="F14" s="62"/>
      <c r="G14" s="155"/>
      <c r="H14" s="62"/>
      <c r="I14" s="156"/>
      <c r="J14" s="62"/>
      <c r="K14" s="157"/>
      <c r="L14" s="47"/>
    </row>
    <row r="15" ht="13.5" thickTop="1"/>
  </sheetData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&amp;C&amp;9 2.4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pane ySplit="10" topLeftCell="BM38" activePane="bottomLeft" state="frozen"/>
      <selection pane="topLeft" activeCell="A1" sqref="A1"/>
      <selection pane="bottomLeft" activeCell="F65" sqref="F65"/>
    </sheetView>
  </sheetViews>
  <sheetFormatPr defaultColWidth="11.421875" defaultRowHeight="12.75"/>
  <cols>
    <col min="1" max="1" width="6.7109375" style="79" customWidth="1"/>
    <col min="2" max="2" width="8.7109375" style="77" customWidth="1"/>
    <col min="3" max="4" width="8.7109375" style="74" customWidth="1"/>
    <col min="5" max="5" width="6.7109375" style="74" customWidth="1"/>
    <col min="6" max="8" width="7.7109375" style="74" customWidth="1"/>
    <col min="9" max="9" width="6.7109375" style="74" customWidth="1"/>
    <col min="10" max="13" width="7.7109375" style="74" customWidth="1"/>
    <col min="14" max="14" width="11.421875" style="77" customWidth="1"/>
    <col min="15" max="15" width="11.421875" style="74" customWidth="1"/>
    <col min="16" max="16384" width="11.421875" style="72" customWidth="1"/>
  </cols>
  <sheetData>
    <row r="1" ht="15.75">
      <c r="A1" s="76" t="s">
        <v>85</v>
      </c>
    </row>
    <row r="5" ht="13.5" thickBot="1"/>
    <row r="6" spans="1:15" ht="13.5" thickTop="1">
      <c r="A6" s="87"/>
      <c r="B6" s="88"/>
      <c r="C6" s="106"/>
      <c r="D6" s="112"/>
      <c r="E6" s="89"/>
      <c r="F6" s="89"/>
      <c r="G6" s="89"/>
      <c r="H6" s="89"/>
      <c r="I6" s="89"/>
      <c r="J6" s="89"/>
      <c r="K6" s="89"/>
      <c r="L6" s="89"/>
      <c r="M6" s="89"/>
      <c r="N6" s="90"/>
      <c r="O6" s="75"/>
    </row>
    <row r="7" spans="1:15" ht="15">
      <c r="A7" s="91"/>
      <c r="B7" s="81" t="s">
        <v>43</v>
      </c>
      <c r="C7" s="107" t="s">
        <v>44</v>
      </c>
      <c r="D7" s="137"/>
      <c r="E7" s="120" t="s">
        <v>45</v>
      </c>
      <c r="F7" s="121"/>
      <c r="G7" s="121"/>
      <c r="H7" s="122"/>
      <c r="I7" s="121"/>
      <c r="J7" s="121"/>
      <c r="K7" s="121"/>
      <c r="L7" s="121"/>
      <c r="M7" s="121"/>
      <c r="N7" s="123"/>
      <c r="O7" s="75"/>
    </row>
    <row r="8" spans="1:15" ht="12.75">
      <c r="A8" s="92"/>
      <c r="B8" s="81" t="s">
        <v>46</v>
      </c>
      <c r="C8" s="107"/>
      <c r="D8" s="113"/>
      <c r="E8" s="49"/>
      <c r="F8" s="49"/>
      <c r="G8" s="49"/>
      <c r="H8" s="127"/>
      <c r="I8" s="128"/>
      <c r="J8" s="49"/>
      <c r="K8" s="49"/>
      <c r="L8" s="49"/>
      <c r="M8" s="128"/>
      <c r="N8" s="93"/>
      <c r="O8" s="75"/>
    </row>
    <row r="9" spans="1:15" ht="12.75">
      <c r="A9" s="94" t="s">
        <v>47</v>
      </c>
      <c r="B9" s="81" t="s">
        <v>66</v>
      </c>
      <c r="C9" s="140" t="s">
        <v>48</v>
      </c>
      <c r="D9" s="141" t="s">
        <v>49</v>
      </c>
      <c r="E9" s="82" t="s">
        <v>50</v>
      </c>
      <c r="F9" s="83"/>
      <c r="G9" s="83"/>
      <c r="H9" s="113"/>
      <c r="I9" s="107" t="s">
        <v>51</v>
      </c>
      <c r="J9" s="83"/>
      <c r="K9" s="83"/>
      <c r="L9" s="83"/>
      <c r="M9" s="129"/>
      <c r="N9" s="95" t="s">
        <v>52</v>
      </c>
      <c r="O9" s="75"/>
    </row>
    <row r="10" spans="1:15" ht="13.5" thickBot="1">
      <c r="A10" s="96" t="s">
        <v>53</v>
      </c>
      <c r="B10" s="86" t="s">
        <v>54</v>
      </c>
      <c r="C10" s="138" t="s">
        <v>55</v>
      </c>
      <c r="D10" s="139" t="s">
        <v>56</v>
      </c>
      <c r="E10" s="125" t="s">
        <v>57</v>
      </c>
      <c r="F10" s="124" t="s">
        <v>58</v>
      </c>
      <c r="G10" s="124" t="s">
        <v>59</v>
      </c>
      <c r="H10" s="126" t="s">
        <v>11</v>
      </c>
      <c r="I10" s="125" t="s">
        <v>57</v>
      </c>
      <c r="J10" s="124" t="s">
        <v>58</v>
      </c>
      <c r="K10" s="124" t="s">
        <v>59</v>
      </c>
      <c r="L10" s="126" t="s">
        <v>11</v>
      </c>
      <c r="M10" s="108" t="s">
        <v>11</v>
      </c>
      <c r="N10" s="97" t="s">
        <v>60</v>
      </c>
      <c r="O10" s="75"/>
    </row>
    <row r="11" spans="1:15" ht="12.75">
      <c r="A11" s="98">
        <v>1959</v>
      </c>
      <c r="B11" s="84">
        <f aca="true" t="shared" si="0" ref="B11:B26">C11+D11+M11</f>
        <v>23</v>
      </c>
      <c r="C11" s="117">
        <v>4</v>
      </c>
      <c r="D11" s="114">
        <v>0</v>
      </c>
      <c r="E11" s="85">
        <v>0</v>
      </c>
      <c r="F11" s="130">
        <v>6</v>
      </c>
      <c r="G11" s="130">
        <v>13</v>
      </c>
      <c r="H11" s="85">
        <f aca="true" t="shared" si="1" ref="H11:H26">E11+F11+G11</f>
        <v>19</v>
      </c>
      <c r="I11" s="109">
        <v>0</v>
      </c>
      <c r="J11" s="130">
        <v>0</v>
      </c>
      <c r="K11" s="130">
        <v>0</v>
      </c>
      <c r="L11" s="85">
        <f aca="true" t="shared" si="2" ref="L11:L26">I11+J11+K11</f>
        <v>0</v>
      </c>
      <c r="M11" s="109">
        <f aca="true" t="shared" si="3" ref="M11:M26">H11+L11</f>
        <v>19</v>
      </c>
      <c r="N11" s="99">
        <v>40354</v>
      </c>
      <c r="O11" s="75"/>
    </row>
    <row r="12" spans="1:15" ht="12.75">
      <c r="A12" s="98">
        <v>1960</v>
      </c>
      <c r="B12" s="84">
        <f t="shared" si="0"/>
        <v>16</v>
      </c>
      <c r="C12" s="117">
        <v>6</v>
      </c>
      <c r="D12" s="114">
        <v>0</v>
      </c>
      <c r="E12" s="85">
        <v>1</v>
      </c>
      <c r="F12" s="130">
        <v>2</v>
      </c>
      <c r="G12" s="130">
        <v>7</v>
      </c>
      <c r="H12" s="85">
        <f t="shared" si="1"/>
        <v>10</v>
      </c>
      <c r="I12" s="109">
        <v>0</v>
      </c>
      <c r="J12" s="130">
        <v>0</v>
      </c>
      <c r="K12" s="130">
        <v>0</v>
      </c>
      <c r="L12" s="85">
        <f t="shared" si="2"/>
        <v>0</v>
      </c>
      <c r="M12" s="109">
        <f t="shared" si="3"/>
        <v>10</v>
      </c>
      <c r="N12" s="99">
        <v>22308</v>
      </c>
      <c r="O12" s="75"/>
    </row>
    <row r="13" spans="1:15" ht="12.75">
      <c r="A13" s="98">
        <v>1961</v>
      </c>
      <c r="B13" s="84">
        <f t="shared" si="0"/>
        <v>20</v>
      </c>
      <c r="C13" s="117">
        <v>7</v>
      </c>
      <c r="D13" s="114">
        <v>0</v>
      </c>
      <c r="E13" s="85">
        <v>1</v>
      </c>
      <c r="F13" s="130">
        <v>7</v>
      </c>
      <c r="G13" s="130">
        <v>5</v>
      </c>
      <c r="H13" s="85">
        <f t="shared" si="1"/>
        <v>13</v>
      </c>
      <c r="I13" s="109">
        <v>0</v>
      </c>
      <c r="J13" s="130">
        <v>0</v>
      </c>
      <c r="K13" s="130">
        <v>0</v>
      </c>
      <c r="L13" s="85">
        <f t="shared" si="2"/>
        <v>0</v>
      </c>
      <c r="M13" s="109">
        <f t="shared" si="3"/>
        <v>13</v>
      </c>
      <c r="N13" s="99">
        <v>28364</v>
      </c>
      <c r="O13" s="75"/>
    </row>
    <row r="14" spans="1:15" ht="12.75">
      <c r="A14" s="98">
        <v>1962</v>
      </c>
      <c r="B14" s="84">
        <f t="shared" si="0"/>
        <v>25</v>
      </c>
      <c r="C14" s="117">
        <v>6</v>
      </c>
      <c r="D14" s="114">
        <v>0</v>
      </c>
      <c r="E14" s="85">
        <v>1</v>
      </c>
      <c r="F14" s="130">
        <v>5</v>
      </c>
      <c r="G14" s="130">
        <v>13</v>
      </c>
      <c r="H14" s="85">
        <f t="shared" si="1"/>
        <v>19</v>
      </c>
      <c r="I14" s="109">
        <v>0</v>
      </c>
      <c r="J14" s="130">
        <v>0</v>
      </c>
      <c r="K14" s="130">
        <v>0</v>
      </c>
      <c r="L14" s="85">
        <f t="shared" si="2"/>
        <v>0</v>
      </c>
      <c r="M14" s="109">
        <f t="shared" si="3"/>
        <v>19</v>
      </c>
      <c r="N14" s="99">
        <v>39477</v>
      </c>
      <c r="O14" s="75"/>
    </row>
    <row r="15" spans="1:15" ht="12.75">
      <c r="A15" s="98">
        <v>1963</v>
      </c>
      <c r="B15" s="84">
        <f t="shared" si="0"/>
        <v>26</v>
      </c>
      <c r="C15" s="117">
        <v>3</v>
      </c>
      <c r="D15" s="114">
        <v>0</v>
      </c>
      <c r="E15" s="85">
        <v>0</v>
      </c>
      <c r="F15" s="130">
        <v>3</v>
      </c>
      <c r="G15" s="130">
        <v>20</v>
      </c>
      <c r="H15" s="85">
        <f t="shared" si="1"/>
        <v>23</v>
      </c>
      <c r="I15" s="109">
        <v>0</v>
      </c>
      <c r="J15" s="130">
        <v>0</v>
      </c>
      <c r="K15" s="130">
        <v>0</v>
      </c>
      <c r="L15" s="85">
        <f t="shared" si="2"/>
        <v>0</v>
      </c>
      <c r="M15" s="109">
        <f t="shared" si="3"/>
        <v>23</v>
      </c>
      <c r="N15" s="99">
        <v>49954</v>
      </c>
      <c r="O15" s="75"/>
    </row>
    <row r="16" spans="1:15" ht="12.75">
      <c r="A16" s="98">
        <v>1964</v>
      </c>
      <c r="B16" s="84">
        <f t="shared" si="0"/>
        <v>27</v>
      </c>
      <c r="C16" s="117">
        <v>5</v>
      </c>
      <c r="D16" s="114">
        <v>0</v>
      </c>
      <c r="E16" s="85">
        <v>3</v>
      </c>
      <c r="F16" s="130">
        <v>5</v>
      </c>
      <c r="G16" s="130">
        <v>14</v>
      </c>
      <c r="H16" s="85">
        <f t="shared" si="1"/>
        <v>22</v>
      </c>
      <c r="I16" s="109">
        <v>0</v>
      </c>
      <c r="J16" s="130">
        <v>0</v>
      </c>
      <c r="K16" s="130">
        <v>0</v>
      </c>
      <c r="L16" s="85">
        <f t="shared" si="2"/>
        <v>0</v>
      </c>
      <c r="M16" s="109">
        <f t="shared" si="3"/>
        <v>22</v>
      </c>
      <c r="N16" s="99">
        <v>29658</v>
      </c>
      <c r="O16" s="75"/>
    </row>
    <row r="17" spans="1:15" ht="12.75">
      <c r="A17" s="98">
        <v>1965</v>
      </c>
      <c r="B17" s="84">
        <f t="shared" si="0"/>
        <v>34</v>
      </c>
      <c r="C17" s="117">
        <v>3</v>
      </c>
      <c r="D17" s="114">
        <v>0</v>
      </c>
      <c r="E17" s="85">
        <v>13</v>
      </c>
      <c r="F17" s="130">
        <v>8</v>
      </c>
      <c r="G17" s="130">
        <v>10</v>
      </c>
      <c r="H17" s="85">
        <f t="shared" si="1"/>
        <v>31</v>
      </c>
      <c r="I17" s="109">
        <v>0</v>
      </c>
      <c r="J17" s="130">
        <v>0</v>
      </c>
      <c r="K17" s="130">
        <v>0</v>
      </c>
      <c r="L17" s="85">
        <f t="shared" si="2"/>
        <v>0</v>
      </c>
      <c r="M17" s="109">
        <f t="shared" si="3"/>
        <v>31</v>
      </c>
      <c r="N17" s="99">
        <v>55911</v>
      </c>
      <c r="O17" s="75"/>
    </row>
    <row r="18" spans="1:15" ht="12.75">
      <c r="A18" s="98">
        <v>1966</v>
      </c>
      <c r="B18" s="84">
        <f t="shared" si="0"/>
        <v>34</v>
      </c>
      <c r="C18" s="117">
        <v>4</v>
      </c>
      <c r="D18" s="114">
        <v>0</v>
      </c>
      <c r="E18" s="85">
        <v>13</v>
      </c>
      <c r="F18" s="130">
        <v>9</v>
      </c>
      <c r="G18" s="130">
        <v>8</v>
      </c>
      <c r="H18" s="85">
        <f t="shared" si="1"/>
        <v>30</v>
      </c>
      <c r="I18" s="109">
        <v>0</v>
      </c>
      <c r="J18" s="130">
        <v>0</v>
      </c>
      <c r="K18" s="130">
        <v>0</v>
      </c>
      <c r="L18" s="85">
        <f t="shared" si="2"/>
        <v>0</v>
      </c>
      <c r="M18" s="109">
        <f t="shared" si="3"/>
        <v>30</v>
      </c>
      <c r="N18" s="99">
        <v>58130</v>
      </c>
      <c r="O18" s="75"/>
    </row>
    <row r="19" spans="1:15" ht="12.75">
      <c r="A19" s="98">
        <v>1967</v>
      </c>
      <c r="B19" s="84">
        <f t="shared" si="0"/>
        <v>21</v>
      </c>
      <c r="C19" s="117">
        <v>5</v>
      </c>
      <c r="D19" s="114">
        <v>0</v>
      </c>
      <c r="E19" s="85">
        <v>3</v>
      </c>
      <c r="F19" s="130">
        <v>4</v>
      </c>
      <c r="G19" s="130">
        <v>9</v>
      </c>
      <c r="H19" s="85">
        <f t="shared" si="1"/>
        <v>16</v>
      </c>
      <c r="I19" s="109">
        <v>0</v>
      </c>
      <c r="J19" s="130">
        <v>0</v>
      </c>
      <c r="K19" s="130">
        <v>0</v>
      </c>
      <c r="L19" s="85">
        <f t="shared" si="2"/>
        <v>0</v>
      </c>
      <c r="M19" s="109">
        <f t="shared" si="3"/>
        <v>16</v>
      </c>
      <c r="N19" s="99">
        <v>28243</v>
      </c>
      <c r="O19" s="75"/>
    </row>
    <row r="20" spans="1:15" ht="12.75">
      <c r="A20" s="98">
        <v>1968</v>
      </c>
      <c r="B20" s="84">
        <f t="shared" si="0"/>
        <v>21</v>
      </c>
      <c r="C20" s="117">
        <v>5</v>
      </c>
      <c r="D20" s="114">
        <v>0</v>
      </c>
      <c r="E20" s="85">
        <v>1</v>
      </c>
      <c r="F20" s="130">
        <v>5</v>
      </c>
      <c r="G20" s="130">
        <v>7</v>
      </c>
      <c r="H20" s="85">
        <f t="shared" si="1"/>
        <v>13</v>
      </c>
      <c r="I20" s="109">
        <v>0</v>
      </c>
      <c r="J20" s="130">
        <v>1</v>
      </c>
      <c r="K20" s="130">
        <v>2</v>
      </c>
      <c r="L20" s="85">
        <f t="shared" si="2"/>
        <v>3</v>
      </c>
      <c r="M20" s="109">
        <f t="shared" si="3"/>
        <v>16</v>
      </c>
      <c r="N20" s="99">
        <v>42194</v>
      </c>
      <c r="O20" s="75"/>
    </row>
    <row r="21" spans="1:15" ht="12.75">
      <c r="A21" s="98">
        <v>1969</v>
      </c>
      <c r="B21" s="84">
        <f t="shared" si="0"/>
        <v>13</v>
      </c>
      <c r="C21" s="117">
        <v>3</v>
      </c>
      <c r="D21" s="114">
        <v>0</v>
      </c>
      <c r="E21" s="85">
        <v>0</v>
      </c>
      <c r="F21" s="130">
        <v>3</v>
      </c>
      <c r="G21" s="130">
        <v>7</v>
      </c>
      <c r="H21" s="85">
        <f t="shared" si="1"/>
        <v>10</v>
      </c>
      <c r="I21" s="109">
        <v>0</v>
      </c>
      <c r="J21" s="130">
        <v>0</v>
      </c>
      <c r="K21" s="130">
        <v>0</v>
      </c>
      <c r="L21" s="85">
        <f t="shared" si="2"/>
        <v>0</v>
      </c>
      <c r="M21" s="109">
        <f t="shared" si="3"/>
        <v>10</v>
      </c>
      <c r="N21" s="99">
        <v>25747</v>
      </c>
      <c r="O21" s="75"/>
    </row>
    <row r="22" spans="1:15" ht="12.75">
      <c r="A22" s="98">
        <v>1970</v>
      </c>
      <c r="B22" s="84">
        <f t="shared" si="0"/>
        <v>12</v>
      </c>
      <c r="C22" s="117">
        <v>3</v>
      </c>
      <c r="D22" s="114">
        <v>1</v>
      </c>
      <c r="E22" s="85">
        <v>0</v>
      </c>
      <c r="F22" s="130">
        <v>2</v>
      </c>
      <c r="G22" s="130">
        <v>4</v>
      </c>
      <c r="H22" s="85">
        <f t="shared" si="1"/>
        <v>6</v>
      </c>
      <c r="I22" s="109">
        <v>1</v>
      </c>
      <c r="J22" s="130">
        <v>0</v>
      </c>
      <c r="K22" s="130">
        <v>1</v>
      </c>
      <c r="L22" s="85">
        <f t="shared" si="2"/>
        <v>2</v>
      </c>
      <c r="M22" s="109">
        <f t="shared" si="3"/>
        <v>8</v>
      </c>
      <c r="N22" s="99">
        <v>14838</v>
      </c>
      <c r="O22" s="75"/>
    </row>
    <row r="23" spans="1:15" ht="12.75">
      <c r="A23" s="98">
        <v>1971</v>
      </c>
      <c r="B23" s="84">
        <f t="shared" si="0"/>
        <v>18</v>
      </c>
      <c r="C23" s="117">
        <v>2</v>
      </c>
      <c r="D23" s="114">
        <v>0</v>
      </c>
      <c r="E23" s="85">
        <v>1</v>
      </c>
      <c r="F23" s="130">
        <v>1</v>
      </c>
      <c r="G23" s="130">
        <v>9</v>
      </c>
      <c r="H23" s="85">
        <f t="shared" si="1"/>
        <v>11</v>
      </c>
      <c r="I23" s="109">
        <v>4</v>
      </c>
      <c r="J23" s="130">
        <v>1</v>
      </c>
      <c r="K23" s="130">
        <v>0</v>
      </c>
      <c r="L23" s="85">
        <f t="shared" si="2"/>
        <v>5</v>
      </c>
      <c r="M23" s="109">
        <f t="shared" si="3"/>
        <v>16</v>
      </c>
      <c r="N23" s="99">
        <v>37919</v>
      </c>
      <c r="O23" s="75"/>
    </row>
    <row r="24" spans="1:15" ht="12.75">
      <c r="A24" s="98">
        <v>1972</v>
      </c>
      <c r="B24" s="84">
        <f t="shared" si="0"/>
        <v>17</v>
      </c>
      <c r="C24" s="117">
        <v>3</v>
      </c>
      <c r="D24" s="114">
        <v>2</v>
      </c>
      <c r="E24" s="85">
        <v>0</v>
      </c>
      <c r="F24" s="130">
        <v>0</v>
      </c>
      <c r="G24" s="130">
        <v>3</v>
      </c>
      <c r="H24" s="85">
        <f t="shared" si="1"/>
        <v>3</v>
      </c>
      <c r="I24" s="109">
        <v>6</v>
      </c>
      <c r="J24" s="130">
        <v>0</v>
      </c>
      <c r="K24" s="130">
        <v>3</v>
      </c>
      <c r="L24" s="85">
        <f t="shared" si="2"/>
        <v>9</v>
      </c>
      <c r="M24" s="109">
        <f t="shared" si="3"/>
        <v>12</v>
      </c>
      <c r="N24" s="99">
        <v>26804</v>
      </c>
      <c r="O24" s="75"/>
    </row>
    <row r="25" spans="1:15" ht="12.75">
      <c r="A25" s="98">
        <v>1973</v>
      </c>
      <c r="B25" s="84">
        <f t="shared" si="0"/>
        <v>24</v>
      </c>
      <c r="C25" s="117">
        <v>3</v>
      </c>
      <c r="D25" s="114">
        <v>1</v>
      </c>
      <c r="E25" s="85">
        <v>0</v>
      </c>
      <c r="F25" s="130">
        <v>4</v>
      </c>
      <c r="G25" s="130">
        <v>6</v>
      </c>
      <c r="H25" s="85">
        <f t="shared" si="1"/>
        <v>10</v>
      </c>
      <c r="I25" s="109">
        <v>0</v>
      </c>
      <c r="J25" s="130">
        <v>4</v>
      </c>
      <c r="K25" s="130">
        <v>6</v>
      </c>
      <c r="L25" s="85">
        <f t="shared" si="2"/>
        <v>10</v>
      </c>
      <c r="M25" s="109">
        <f t="shared" si="3"/>
        <v>20</v>
      </c>
      <c r="N25" s="99">
        <v>51049</v>
      </c>
      <c r="O25" s="75"/>
    </row>
    <row r="26" spans="1:15" ht="12.75">
      <c r="A26" s="98">
        <v>1974</v>
      </c>
      <c r="B26" s="84">
        <f t="shared" si="0"/>
        <v>14</v>
      </c>
      <c r="C26" s="117">
        <v>3</v>
      </c>
      <c r="D26" s="114">
        <v>1</v>
      </c>
      <c r="E26" s="85">
        <v>0</v>
      </c>
      <c r="F26" s="130">
        <v>2</v>
      </c>
      <c r="G26" s="130">
        <v>5</v>
      </c>
      <c r="H26" s="85">
        <f t="shared" si="1"/>
        <v>7</v>
      </c>
      <c r="I26" s="109">
        <v>0</v>
      </c>
      <c r="J26" s="130">
        <v>1</v>
      </c>
      <c r="K26" s="130">
        <v>2</v>
      </c>
      <c r="L26" s="85">
        <f t="shared" si="2"/>
        <v>3</v>
      </c>
      <c r="M26" s="109">
        <f t="shared" si="3"/>
        <v>10</v>
      </c>
      <c r="N26" s="99">
        <v>27145</v>
      </c>
      <c r="O26" s="75"/>
    </row>
    <row r="27" spans="1:15" ht="12.75">
      <c r="A27" s="98">
        <v>1975</v>
      </c>
      <c r="B27" s="84">
        <f aca="true" t="shared" si="4" ref="B27:B42">C27+D27+M27</f>
        <v>22</v>
      </c>
      <c r="C27" s="117">
        <v>3</v>
      </c>
      <c r="D27" s="114">
        <v>2</v>
      </c>
      <c r="E27" s="85">
        <v>0</v>
      </c>
      <c r="F27" s="130">
        <v>1</v>
      </c>
      <c r="G27" s="130">
        <v>4</v>
      </c>
      <c r="H27" s="85">
        <f aca="true" t="shared" si="5" ref="H27:H42">E27+F27+G27</f>
        <v>5</v>
      </c>
      <c r="I27" s="109">
        <v>0</v>
      </c>
      <c r="J27" s="130">
        <v>5</v>
      </c>
      <c r="K27" s="130">
        <v>7</v>
      </c>
      <c r="L27" s="85">
        <f aca="true" t="shared" si="6" ref="L27:L42">I27+J27+K27</f>
        <v>12</v>
      </c>
      <c r="M27" s="109">
        <f aca="true" t="shared" si="7" ref="M27:M42">H27+L27</f>
        <v>17</v>
      </c>
      <c r="N27" s="99">
        <v>52433</v>
      </c>
      <c r="O27" s="75"/>
    </row>
    <row r="28" spans="1:15" ht="12.75">
      <c r="A28" s="98">
        <v>1976</v>
      </c>
      <c r="B28" s="84">
        <f t="shared" si="4"/>
        <v>32</v>
      </c>
      <c r="C28" s="117">
        <v>1</v>
      </c>
      <c r="D28" s="114">
        <v>3</v>
      </c>
      <c r="E28" s="85">
        <v>1</v>
      </c>
      <c r="F28" s="130">
        <v>2</v>
      </c>
      <c r="G28" s="130">
        <v>4</v>
      </c>
      <c r="H28" s="85">
        <f t="shared" si="5"/>
        <v>7</v>
      </c>
      <c r="I28" s="109">
        <v>3</v>
      </c>
      <c r="J28" s="130">
        <v>8</v>
      </c>
      <c r="K28" s="130">
        <v>10</v>
      </c>
      <c r="L28" s="85">
        <f t="shared" si="6"/>
        <v>21</v>
      </c>
      <c r="M28" s="109">
        <f t="shared" si="7"/>
        <v>28</v>
      </c>
      <c r="N28" s="99">
        <v>78827</v>
      </c>
      <c r="O28" s="75"/>
    </row>
    <row r="29" spans="1:15" ht="12.75">
      <c r="A29" s="98">
        <v>1977</v>
      </c>
      <c r="B29" s="84">
        <f t="shared" si="4"/>
        <v>25</v>
      </c>
      <c r="C29" s="117">
        <v>2</v>
      </c>
      <c r="D29" s="114">
        <v>4</v>
      </c>
      <c r="E29" s="85">
        <v>0</v>
      </c>
      <c r="F29" s="130">
        <v>2</v>
      </c>
      <c r="G29" s="130">
        <v>3</v>
      </c>
      <c r="H29" s="85">
        <f t="shared" si="5"/>
        <v>5</v>
      </c>
      <c r="I29" s="109">
        <v>3</v>
      </c>
      <c r="J29" s="130">
        <v>3</v>
      </c>
      <c r="K29" s="130">
        <v>8</v>
      </c>
      <c r="L29" s="85">
        <f t="shared" si="6"/>
        <v>14</v>
      </c>
      <c r="M29" s="109">
        <f t="shared" si="7"/>
        <v>19</v>
      </c>
      <c r="N29" s="99">
        <v>49556</v>
      </c>
      <c r="O29" s="75"/>
    </row>
    <row r="30" spans="1:15" ht="12.75">
      <c r="A30" s="98">
        <v>1978</v>
      </c>
      <c r="B30" s="84">
        <f t="shared" si="4"/>
        <v>26</v>
      </c>
      <c r="C30" s="117">
        <v>2</v>
      </c>
      <c r="D30" s="114">
        <v>2</v>
      </c>
      <c r="E30" s="85">
        <v>3</v>
      </c>
      <c r="F30" s="130">
        <v>2</v>
      </c>
      <c r="G30" s="130">
        <v>0</v>
      </c>
      <c r="H30" s="85">
        <f t="shared" si="5"/>
        <v>5</v>
      </c>
      <c r="I30" s="109">
        <v>4</v>
      </c>
      <c r="J30" s="130">
        <v>6</v>
      </c>
      <c r="K30" s="130">
        <v>7</v>
      </c>
      <c r="L30" s="85">
        <f t="shared" si="6"/>
        <v>17</v>
      </c>
      <c r="M30" s="109">
        <f t="shared" si="7"/>
        <v>22</v>
      </c>
      <c r="N30" s="99">
        <v>67723</v>
      </c>
      <c r="O30" s="75"/>
    </row>
    <row r="31" spans="1:15" ht="12.75">
      <c r="A31" s="98">
        <v>1979</v>
      </c>
      <c r="B31" s="84">
        <f t="shared" si="4"/>
        <v>31</v>
      </c>
      <c r="C31" s="117">
        <v>6</v>
      </c>
      <c r="D31" s="114">
        <v>4</v>
      </c>
      <c r="E31" s="85">
        <v>3</v>
      </c>
      <c r="F31" s="130">
        <v>0</v>
      </c>
      <c r="G31" s="130">
        <v>3</v>
      </c>
      <c r="H31" s="85">
        <f t="shared" si="5"/>
        <v>6</v>
      </c>
      <c r="I31" s="109">
        <v>3</v>
      </c>
      <c r="J31" s="130">
        <v>0</v>
      </c>
      <c r="K31" s="130">
        <v>12</v>
      </c>
      <c r="L31" s="85">
        <f t="shared" si="6"/>
        <v>15</v>
      </c>
      <c r="M31" s="109">
        <f t="shared" si="7"/>
        <v>21</v>
      </c>
      <c r="N31" s="99">
        <v>71241</v>
      </c>
      <c r="O31" s="75"/>
    </row>
    <row r="32" spans="1:15" ht="12.75">
      <c r="A32" s="98">
        <v>1980</v>
      </c>
      <c r="B32" s="84">
        <f t="shared" si="4"/>
        <v>39</v>
      </c>
      <c r="C32" s="117">
        <v>6</v>
      </c>
      <c r="D32" s="114">
        <v>5</v>
      </c>
      <c r="E32" s="85">
        <v>6</v>
      </c>
      <c r="F32" s="130">
        <v>0</v>
      </c>
      <c r="G32" s="130">
        <v>6</v>
      </c>
      <c r="H32" s="85">
        <f t="shared" si="5"/>
        <v>12</v>
      </c>
      <c r="I32" s="109">
        <v>4</v>
      </c>
      <c r="J32" s="130">
        <v>1</v>
      </c>
      <c r="K32" s="130">
        <v>11</v>
      </c>
      <c r="L32" s="85">
        <f t="shared" si="6"/>
        <v>16</v>
      </c>
      <c r="M32" s="109">
        <f t="shared" si="7"/>
        <v>28</v>
      </c>
      <c r="N32" s="99">
        <v>80015</v>
      </c>
      <c r="O32" s="75"/>
    </row>
    <row r="33" spans="1:15" ht="12.75">
      <c r="A33" s="98">
        <v>1981</v>
      </c>
      <c r="B33" s="84">
        <f t="shared" si="4"/>
        <v>44</v>
      </c>
      <c r="C33" s="117">
        <v>4</v>
      </c>
      <c r="D33" s="114">
        <v>2</v>
      </c>
      <c r="E33" s="85">
        <v>4</v>
      </c>
      <c r="F33" s="130">
        <v>6</v>
      </c>
      <c r="G33" s="130">
        <v>9</v>
      </c>
      <c r="H33" s="85">
        <f t="shared" si="5"/>
        <v>19</v>
      </c>
      <c r="I33" s="109">
        <v>7</v>
      </c>
      <c r="J33" s="130">
        <v>6</v>
      </c>
      <c r="K33" s="130">
        <v>6</v>
      </c>
      <c r="L33" s="85">
        <f t="shared" si="6"/>
        <v>19</v>
      </c>
      <c r="M33" s="109">
        <f t="shared" si="7"/>
        <v>38</v>
      </c>
      <c r="N33" s="99">
        <v>88340</v>
      </c>
      <c r="O33" s="75"/>
    </row>
    <row r="34" spans="1:15" ht="12.75">
      <c r="A34" s="98">
        <v>1982</v>
      </c>
      <c r="B34" s="84">
        <f t="shared" si="4"/>
        <v>39</v>
      </c>
      <c r="C34" s="117">
        <v>4</v>
      </c>
      <c r="D34" s="114">
        <v>3</v>
      </c>
      <c r="E34" s="85">
        <v>9</v>
      </c>
      <c r="F34" s="130">
        <v>0</v>
      </c>
      <c r="G34" s="130">
        <v>5</v>
      </c>
      <c r="H34" s="85">
        <f t="shared" si="5"/>
        <v>14</v>
      </c>
      <c r="I34" s="109">
        <v>7</v>
      </c>
      <c r="J34" s="130">
        <v>3</v>
      </c>
      <c r="K34" s="130">
        <v>8</v>
      </c>
      <c r="L34" s="85">
        <f t="shared" si="6"/>
        <v>18</v>
      </c>
      <c r="M34" s="109">
        <f t="shared" si="7"/>
        <v>32</v>
      </c>
      <c r="N34" s="99">
        <v>94384</v>
      </c>
      <c r="O34" s="75"/>
    </row>
    <row r="35" spans="1:15" ht="12.75">
      <c r="A35" s="98">
        <v>1983</v>
      </c>
      <c r="B35" s="84">
        <f t="shared" si="4"/>
        <v>29</v>
      </c>
      <c r="C35" s="117">
        <v>3</v>
      </c>
      <c r="D35" s="114">
        <v>2</v>
      </c>
      <c r="E35" s="85">
        <v>2</v>
      </c>
      <c r="F35" s="130">
        <v>1</v>
      </c>
      <c r="G35" s="130">
        <v>7</v>
      </c>
      <c r="H35" s="85">
        <f t="shared" si="5"/>
        <v>10</v>
      </c>
      <c r="I35" s="109">
        <v>3</v>
      </c>
      <c r="J35" s="130">
        <v>0</v>
      </c>
      <c r="K35" s="130">
        <v>11</v>
      </c>
      <c r="L35" s="85">
        <f t="shared" si="6"/>
        <v>14</v>
      </c>
      <c r="M35" s="109">
        <f t="shared" si="7"/>
        <v>24</v>
      </c>
      <c r="N35" s="99">
        <v>57732</v>
      </c>
      <c r="O35" s="75"/>
    </row>
    <row r="36" spans="1:15" ht="12.75">
      <c r="A36" s="98">
        <v>1984</v>
      </c>
      <c r="B36" s="84">
        <f t="shared" si="4"/>
        <v>32</v>
      </c>
      <c r="C36" s="117">
        <v>5</v>
      </c>
      <c r="D36" s="114">
        <v>4</v>
      </c>
      <c r="E36" s="85">
        <v>0</v>
      </c>
      <c r="F36" s="130">
        <v>2</v>
      </c>
      <c r="G36" s="130">
        <v>5</v>
      </c>
      <c r="H36" s="85">
        <f t="shared" si="5"/>
        <v>7</v>
      </c>
      <c r="I36" s="109">
        <v>8</v>
      </c>
      <c r="J36" s="130">
        <v>0</v>
      </c>
      <c r="K36" s="130">
        <v>8</v>
      </c>
      <c r="L36" s="85">
        <f t="shared" si="6"/>
        <v>16</v>
      </c>
      <c r="M36" s="109">
        <f t="shared" si="7"/>
        <v>23</v>
      </c>
      <c r="N36" s="99">
        <v>74154</v>
      </c>
      <c r="O36" s="75"/>
    </row>
    <row r="37" spans="1:15" ht="12.75">
      <c r="A37" s="98">
        <v>1985</v>
      </c>
      <c r="B37" s="84">
        <f t="shared" si="4"/>
        <v>40</v>
      </c>
      <c r="C37" s="117">
        <v>4</v>
      </c>
      <c r="D37" s="114">
        <v>4</v>
      </c>
      <c r="E37" s="85">
        <v>8</v>
      </c>
      <c r="F37" s="130">
        <v>3</v>
      </c>
      <c r="G37" s="130">
        <v>5</v>
      </c>
      <c r="H37" s="85">
        <f t="shared" si="5"/>
        <v>16</v>
      </c>
      <c r="I37" s="109">
        <v>6</v>
      </c>
      <c r="J37" s="130">
        <v>0</v>
      </c>
      <c r="K37" s="130">
        <v>10</v>
      </c>
      <c r="L37" s="85">
        <f t="shared" si="6"/>
        <v>16</v>
      </c>
      <c r="M37" s="109">
        <f t="shared" si="7"/>
        <v>32</v>
      </c>
      <c r="N37" s="99">
        <v>70434</v>
      </c>
      <c r="O37" s="75"/>
    </row>
    <row r="38" spans="1:15" ht="12.75">
      <c r="A38" s="98">
        <v>1986</v>
      </c>
      <c r="B38" s="84">
        <f t="shared" si="4"/>
        <v>22</v>
      </c>
      <c r="C38" s="117">
        <v>1</v>
      </c>
      <c r="D38" s="114">
        <v>2</v>
      </c>
      <c r="E38" s="85">
        <v>2</v>
      </c>
      <c r="F38" s="130">
        <v>0</v>
      </c>
      <c r="G38" s="130">
        <v>9</v>
      </c>
      <c r="H38" s="85">
        <f t="shared" si="5"/>
        <v>11</v>
      </c>
      <c r="I38" s="109">
        <v>5</v>
      </c>
      <c r="J38" s="130">
        <v>0</v>
      </c>
      <c r="K38" s="130">
        <v>3</v>
      </c>
      <c r="L38" s="85">
        <f t="shared" si="6"/>
        <v>8</v>
      </c>
      <c r="M38" s="109">
        <f t="shared" si="7"/>
        <v>19</v>
      </c>
      <c r="N38" s="99">
        <v>31229</v>
      </c>
      <c r="O38" s="75"/>
    </row>
    <row r="39" spans="1:15" ht="12.75">
      <c r="A39" s="98">
        <v>1987</v>
      </c>
      <c r="B39" s="84">
        <f t="shared" si="4"/>
        <v>14</v>
      </c>
      <c r="C39" s="117">
        <v>1</v>
      </c>
      <c r="D39" s="114">
        <v>0</v>
      </c>
      <c r="E39" s="85">
        <v>2</v>
      </c>
      <c r="F39" s="130">
        <v>0</v>
      </c>
      <c r="G39" s="130">
        <v>8</v>
      </c>
      <c r="H39" s="85">
        <f t="shared" si="5"/>
        <v>10</v>
      </c>
      <c r="I39" s="109">
        <v>1</v>
      </c>
      <c r="J39" s="130">
        <v>0</v>
      </c>
      <c r="K39" s="130">
        <v>2</v>
      </c>
      <c r="L39" s="85">
        <f t="shared" si="6"/>
        <v>3</v>
      </c>
      <c r="M39" s="109">
        <f t="shared" si="7"/>
        <v>13</v>
      </c>
      <c r="N39" s="99">
        <v>23229</v>
      </c>
      <c r="O39" s="75"/>
    </row>
    <row r="40" spans="1:15" ht="12.75">
      <c r="A40" s="98">
        <v>1988</v>
      </c>
      <c r="B40" s="84">
        <f t="shared" si="4"/>
        <v>12</v>
      </c>
      <c r="C40" s="117">
        <v>1</v>
      </c>
      <c r="D40" s="114">
        <v>1</v>
      </c>
      <c r="E40" s="85">
        <v>1</v>
      </c>
      <c r="F40" s="130">
        <v>0</v>
      </c>
      <c r="G40" s="130">
        <v>2</v>
      </c>
      <c r="H40" s="85">
        <f t="shared" si="5"/>
        <v>3</v>
      </c>
      <c r="I40" s="109">
        <v>1</v>
      </c>
      <c r="J40" s="130">
        <v>0</v>
      </c>
      <c r="K40" s="130">
        <v>6</v>
      </c>
      <c r="L40" s="85">
        <f t="shared" si="6"/>
        <v>7</v>
      </c>
      <c r="M40" s="109">
        <f t="shared" si="7"/>
        <v>10</v>
      </c>
      <c r="N40" s="99">
        <v>26620</v>
      </c>
      <c r="O40" s="75"/>
    </row>
    <row r="41" spans="1:15" ht="12.75">
      <c r="A41" s="98">
        <v>1989</v>
      </c>
      <c r="B41" s="84">
        <f t="shared" si="4"/>
        <v>11</v>
      </c>
      <c r="C41" s="117">
        <v>0</v>
      </c>
      <c r="D41" s="114">
        <v>0</v>
      </c>
      <c r="E41" s="85">
        <v>0</v>
      </c>
      <c r="F41" s="130">
        <v>0</v>
      </c>
      <c r="G41" s="130">
        <v>4</v>
      </c>
      <c r="H41" s="85">
        <f t="shared" si="5"/>
        <v>4</v>
      </c>
      <c r="I41" s="109">
        <v>0</v>
      </c>
      <c r="J41" s="130">
        <v>0</v>
      </c>
      <c r="K41" s="130">
        <v>7</v>
      </c>
      <c r="L41" s="85">
        <f t="shared" si="6"/>
        <v>7</v>
      </c>
      <c r="M41" s="109">
        <f t="shared" si="7"/>
        <v>11</v>
      </c>
      <c r="N41" s="99">
        <v>26238</v>
      </c>
      <c r="O41" s="75"/>
    </row>
    <row r="42" spans="1:15" ht="12.75">
      <c r="A42" s="98">
        <v>1990</v>
      </c>
      <c r="B42" s="84">
        <f t="shared" si="4"/>
        <v>8</v>
      </c>
      <c r="C42" s="117">
        <v>1</v>
      </c>
      <c r="D42" s="114">
        <v>1</v>
      </c>
      <c r="E42" s="85">
        <v>1</v>
      </c>
      <c r="F42" s="130">
        <v>0</v>
      </c>
      <c r="G42" s="130">
        <v>1</v>
      </c>
      <c r="H42" s="85">
        <f t="shared" si="5"/>
        <v>2</v>
      </c>
      <c r="I42" s="109">
        <v>0</v>
      </c>
      <c r="J42" s="130">
        <v>0</v>
      </c>
      <c r="K42" s="130">
        <v>4</v>
      </c>
      <c r="L42" s="85">
        <f t="shared" si="6"/>
        <v>4</v>
      </c>
      <c r="M42" s="109">
        <f t="shared" si="7"/>
        <v>6</v>
      </c>
      <c r="N42" s="99">
        <v>15783</v>
      </c>
      <c r="O42" s="75"/>
    </row>
    <row r="43" spans="1:15" ht="12.75">
      <c r="A43" s="98">
        <v>1991</v>
      </c>
      <c r="B43" s="84">
        <f aca="true" t="shared" si="8" ref="B43:B48">C43+D43+M43</f>
        <v>10</v>
      </c>
      <c r="C43" s="117">
        <v>0</v>
      </c>
      <c r="D43" s="114">
        <v>0</v>
      </c>
      <c r="E43" s="85">
        <v>2</v>
      </c>
      <c r="F43" s="130">
        <v>0</v>
      </c>
      <c r="G43" s="130">
        <v>5</v>
      </c>
      <c r="H43" s="85">
        <f aca="true" t="shared" si="9" ref="H43:H50">E43+F43+G43</f>
        <v>7</v>
      </c>
      <c r="I43" s="109">
        <v>2</v>
      </c>
      <c r="J43" s="130">
        <v>0</v>
      </c>
      <c r="K43" s="130">
        <v>1</v>
      </c>
      <c r="L43" s="85">
        <f aca="true" t="shared" si="10" ref="L43:L50">I43+J43+K43</f>
        <v>3</v>
      </c>
      <c r="M43" s="109">
        <f aca="true" t="shared" si="11" ref="M43:M50">H43+L43</f>
        <v>10</v>
      </c>
      <c r="N43" s="99">
        <v>13002</v>
      </c>
      <c r="O43" s="75"/>
    </row>
    <row r="44" spans="1:15" ht="12.75">
      <c r="A44" s="98">
        <v>1992</v>
      </c>
      <c r="B44" s="84">
        <f t="shared" si="8"/>
        <v>2</v>
      </c>
      <c r="C44" s="117">
        <v>0</v>
      </c>
      <c r="D44" s="114">
        <v>0</v>
      </c>
      <c r="E44" s="85">
        <v>0</v>
      </c>
      <c r="F44" s="130">
        <v>0</v>
      </c>
      <c r="G44" s="130">
        <v>2</v>
      </c>
      <c r="H44" s="85">
        <f t="shared" si="9"/>
        <v>2</v>
      </c>
      <c r="I44" s="109">
        <v>0</v>
      </c>
      <c r="J44" s="130">
        <v>0</v>
      </c>
      <c r="K44" s="130">
        <v>0</v>
      </c>
      <c r="L44" s="85">
        <f t="shared" si="10"/>
        <v>0</v>
      </c>
      <c r="M44" s="109">
        <f t="shared" si="11"/>
        <v>2</v>
      </c>
      <c r="N44" s="99">
        <v>2318</v>
      </c>
      <c r="O44" s="75"/>
    </row>
    <row r="45" spans="1:15" ht="12.75">
      <c r="A45" s="98">
        <v>1993</v>
      </c>
      <c r="B45" s="84">
        <f t="shared" si="8"/>
        <v>4</v>
      </c>
      <c r="C45" s="117">
        <v>0</v>
      </c>
      <c r="D45" s="114">
        <v>0</v>
      </c>
      <c r="E45" s="85">
        <v>2</v>
      </c>
      <c r="F45" s="130">
        <v>1</v>
      </c>
      <c r="G45" s="130">
        <v>1</v>
      </c>
      <c r="H45" s="85">
        <f t="shared" si="9"/>
        <v>4</v>
      </c>
      <c r="I45" s="109">
        <v>0</v>
      </c>
      <c r="J45" s="130">
        <v>0</v>
      </c>
      <c r="K45" s="130">
        <v>0</v>
      </c>
      <c r="L45" s="85">
        <f t="shared" si="10"/>
        <v>0</v>
      </c>
      <c r="M45" s="109">
        <f t="shared" si="11"/>
        <v>4</v>
      </c>
      <c r="N45" s="99">
        <v>7784</v>
      </c>
      <c r="O45" s="75"/>
    </row>
    <row r="46" spans="1:15" ht="12.75">
      <c r="A46" s="98">
        <v>1994</v>
      </c>
      <c r="B46" s="84">
        <f t="shared" si="8"/>
        <v>4</v>
      </c>
      <c r="C46" s="117">
        <v>0</v>
      </c>
      <c r="D46" s="114">
        <v>0</v>
      </c>
      <c r="E46" s="85">
        <v>1</v>
      </c>
      <c r="F46" s="130">
        <v>1</v>
      </c>
      <c r="G46" s="130">
        <v>0</v>
      </c>
      <c r="H46" s="85">
        <f t="shared" si="9"/>
        <v>2</v>
      </c>
      <c r="I46" s="109">
        <v>2</v>
      </c>
      <c r="J46" s="130">
        <v>0</v>
      </c>
      <c r="K46" s="130">
        <v>0</v>
      </c>
      <c r="L46" s="85">
        <f t="shared" si="10"/>
        <v>2</v>
      </c>
      <c r="M46" s="109">
        <f t="shared" si="11"/>
        <v>4</v>
      </c>
      <c r="N46" s="99">
        <v>11001</v>
      </c>
      <c r="O46" s="75"/>
    </row>
    <row r="47" spans="1:15" ht="12.75">
      <c r="A47" s="98">
        <v>1995</v>
      </c>
      <c r="B47" s="84">
        <f t="shared" si="8"/>
        <v>3</v>
      </c>
      <c r="C47" s="117">
        <v>0</v>
      </c>
      <c r="D47" s="114">
        <v>0</v>
      </c>
      <c r="E47" s="85">
        <v>0</v>
      </c>
      <c r="F47" s="130">
        <v>0</v>
      </c>
      <c r="G47" s="130">
        <v>1</v>
      </c>
      <c r="H47" s="85">
        <f t="shared" si="9"/>
        <v>1</v>
      </c>
      <c r="I47" s="109">
        <v>1</v>
      </c>
      <c r="J47" s="130">
        <v>0</v>
      </c>
      <c r="K47" s="130">
        <v>1</v>
      </c>
      <c r="L47" s="85">
        <f t="shared" si="10"/>
        <v>2</v>
      </c>
      <c r="M47" s="109">
        <f t="shared" si="11"/>
        <v>3</v>
      </c>
      <c r="N47" s="99">
        <f>1677+3700+2209</f>
        <v>7586</v>
      </c>
      <c r="O47" s="75"/>
    </row>
    <row r="48" spans="1:15" ht="12.75">
      <c r="A48" s="98">
        <v>1996</v>
      </c>
      <c r="B48" s="84">
        <f t="shared" si="8"/>
        <v>4</v>
      </c>
      <c r="C48" s="117">
        <v>0</v>
      </c>
      <c r="D48" s="114">
        <v>2</v>
      </c>
      <c r="E48" s="85">
        <v>0</v>
      </c>
      <c r="F48" s="130">
        <v>0</v>
      </c>
      <c r="G48" s="130">
        <v>1</v>
      </c>
      <c r="H48" s="85">
        <f t="shared" si="9"/>
        <v>1</v>
      </c>
      <c r="I48" s="109">
        <v>1</v>
      </c>
      <c r="J48" s="130">
        <v>0</v>
      </c>
      <c r="K48" s="130">
        <v>0</v>
      </c>
      <c r="L48" s="85">
        <f t="shared" si="10"/>
        <v>1</v>
      </c>
      <c r="M48" s="109">
        <f t="shared" si="11"/>
        <v>2</v>
      </c>
      <c r="N48" s="99">
        <v>2490</v>
      </c>
      <c r="O48" s="75"/>
    </row>
    <row r="49" spans="1:15" ht="12.75">
      <c r="A49" s="98">
        <v>1997</v>
      </c>
      <c r="B49" s="84">
        <v>9</v>
      </c>
      <c r="C49" s="117">
        <v>0</v>
      </c>
      <c r="D49" s="114">
        <v>0</v>
      </c>
      <c r="E49" s="85">
        <v>1</v>
      </c>
      <c r="F49" s="130">
        <v>0</v>
      </c>
      <c r="G49" s="130">
        <v>4</v>
      </c>
      <c r="H49" s="85">
        <f>E49+F49+G49</f>
        <v>5</v>
      </c>
      <c r="I49" s="109">
        <v>4</v>
      </c>
      <c r="J49" s="130">
        <v>0</v>
      </c>
      <c r="K49" s="130">
        <v>0</v>
      </c>
      <c r="L49" s="85">
        <f>I49+J49+K49</f>
        <v>4</v>
      </c>
      <c r="M49" s="109">
        <f>H49+L49</f>
        <v>9</v>
      </c>
      <c r="N49" s="99">
        <v>22059</v>
      </c>
      <c r="O49" s="75"/>
    </row>
    <row r="50" spans="1:15" ht="12.75">
      <c r="A50" s="98">
        <v>1998</v>
      </c>
      <c r="B50" s="84">
        <v>3</v>
      </c>
      <c r="C50" s="117">
        <v>0</v>
      </c>
      <c r="D50" s="114">
        <v>0</v>
      </c>
      <c r="E50" s="85">
        <v>1</v>
      </c>
      <c r="F50" s="130">
        <v>0</v>
      </c>
      <c r="G50" s="130">
        <v>2</v>
      </c>
      <c r="H50" s="85">
        <f t="shared" si="9"/>
        <v>3</v>
      </c>
      <c r="I50" s="109">
        <v>0</v>
      </c>
      <c r="J50" s="130">
        <v>0</v>
      </c>
      <c r="K50" s="130">
        <v>0</v>
      </c>
      <c r="L50" s="85">
        <f t="shared" si="10"/>
        <v>0</v>
      </c>
      <c r="M50" s="109">
        <f t="shared" si="11"/>
        <v>3</v>
      </c>
      <c r="N50" s="99">
        <v>3177</v>
      </c>
      <c r="O50" s="75"/>
    </row>
    <row r="51" spans="1:15" ht="12.75">
      <c r="A51" s="98">
        <v>1999</v>
      </c>
      <c r="B51" s="84">
        <v>5</v>
      </c>
      <c r="C51" s="117">
        <v>1</v>
      </c>
      <c r="D51" s="114">
        <v>0</v>
      </c>
      <c r="E51" s="85">
        <v>1</v>
      </c>
      <c r="F51" s="130">
        <v>0</v>
      </c>
      <c r="G51" s="130">
        <v>0</v>
      </c>
      <c r="H51" s="85">
        <f>E51+F51+G51</f>
        <v>1</v>
      </c>
      <c r="I51" s="109">
        <v>2</v>
      </c>
      <c r="J51" s="130">
        <v>0</v>
      </c>
      <c r="K51" s="130">
        <v>1</v>
      </c>
      <c r="L51" s="85">
        <f>I51+J51+K51</f>
        <v>3</v>
      </c>
      <c r="M51" s="109">
        <f>H51+L51</f>
        <v>4</v>
      </c>
      <c r="N51" s="99">
        <v>11477</v>
      </c>
      <c r="O51" s="75"/>
    </row>
    <row r="52" spans="1:15" ht="12.75">
      <c r="A52" s="98">
        <v>2000</v>
      </c>
      <c r="B52" s="84">
        <v>10</v>
      </c>
      <c r="C52" s="117">
        <v>1</v>
      </c>
      <c r="D52" s="114">
        <v>1</v>
      </c>
      <c r="E52" s="85">
        <v>4</v>
      </c>
      <c r="F52" s="130">
        <v>1</v>
      </c>
      <c r="G52" s="130">
        <v>0</v>
      </c>
      <c r="H52" s="85">
        <f>E52+F52+G52</f>
        <v>5</v>
      </c>
      <c r="I52" s="109">
        <v>3</v>
      </c>
      <c r="J52" s="130">
        <v>0</v>
      </c>
      <c r="K52" s="130">
        <v>0</v>
      </c>
      <c r="L52" s="85">
        <f>I52+J52+K52</f>
        <v>3</v>
      </c>
      <c r="M52" s="109">
        <f>H52+L52</f>
        <v>8</v>
      </c>
      <c r="N52" s="99">
        <f>17780+11158</f>
        <v>28938</v>
      </c>
      <c r="O52" s="75"/>
    </row>
    <row r="53" spans="1:15" ht="12.75">
      <c r="A53" s="98">
        <v>2001</v>
      </c>
      <c r="B53" s="84">
        <v>7</v>
      </c>
      <c r="C53" s="117">
        <v>1</v>
      </c>
      <c r="D53" s="114">
        <v>1</v>
      </c>
      <c r="E53" s="85">
        <v>0</v>
      </c>
      <c r="F53" s="130">
        <v>0</v>
      </c>
      <c r="G53" s="130">
        <v>1</v>
      </c>
      <c r="H53" s="85">
        <f>E53+F53+G53</f>
        <v>1</v>
      </c>
      <c r="I53" s="109">
        <v>4</v>
      </c>
      <c r="J53" s="130">
        <v>0</v>
      </c>
      <c r="K53" s="130">
        <v>0</v>
      </c>
      <c r="L53" s="85">
        <f>I53+J53+K53</f>
        <v>4</v>
      </c>
      <c r="M53" s="109">
        <f>H53+L53</f>
        <v>5</v>
      </c>
      <c r="N53" s="99">
        <f>8972+19461</f>
        <v>28433</v>
      </c>
      <c r="O53" s="75"/>
    </row>
    <row r="54" spans="1:15" ht="12.75">
      <c r="A54" s="98">
        <v>2002</v>
      </c>
      <c r="B54" s="84">
        <v>0</v>
      </c>
      <c r="C54" s="117">
        <v>0</v>
      </c>
      <c r="D54" s="114">
        <v>0</v>
      </c>
      <c r="E54" s="85">
        <v>0</v>
      </c>
      <c r="F54" s="130">
        <v>0</v>
      </c>
      <c r="G54" s="130">
        <v>0</v>
      </c>
      <c r="H54" s="85">
        <f>E54+F54+G54</f>
        <v>0</v>
      </c>
      <c r="I54" s="109">
        <v>0</v>
      </c>
      <c r="J54" s="130">
        <v>0</v>
      </c>
      <c r="K54" s="130">
        <v>0</v>
      </c>
      <c r="L54" s="85">
        <f>I54+J54+K54</f>
        <v>0</v>
      </c>
      <c r="M54" s="109">
        <f>H54+L54</f>
        <v>0</v>
      </c>
      <c r="N54" s="99">
        <v>0</v>
      </c>
      <c r="O54" s="75"/>
    </row>
    <row r="55" spans="1:15" ht="12.75">
      <c r="A55" s="169">
        <v>2003</v>
      </c>
      <c r="B55" s="170">
        <v>5</v>
      </c>
      <c r="C55" s="171">
        <v>0</v>
      </c>
      <c r="D55" s="172">
        <v>0</v>
      </c>
      <c r="E55" s="173">
        <v>2</v>
      </c>
      <c r="F55" s="174">
        <v>0</v>
      </c>
      <c r="G55" s="174">
        <v>1</v>
      </c>
      <c r="H55" s="173">
        <f>E55+F55+G55</f>
        <v>3</v>
      </c>
      <c r="I55" s="175">
        <v>0</v>
      </c>
      <c r="J55" s="174">
        <v>0</v>
      </c>
      <c r="K55" s="174">
        <v>2</v>
      </c>
      <c r="L55" s="173">
        <f>I55+J55+K55</f>
        <v>2</v>
      </c>
      <c r="M55" s="175">
        <f>H55+L55</f>
        <v>5</v>
      </c>
      <c r="N55" s="176">
        <f>1178+5577+3495</f>
        <v>10250</v>
      </c>
      <c r="O55" s="75"/>
    </row>
    <row r="56" spans="1:15" ht="12.75">
      <c r="A56" s="100">
        <v>2004</v>
      </c>
      <c r="B56" s="78">
        <v>3</v>
      </c>
      <c r="C56" s="118">
        <v>0</v>
      </c>
      <c r="D56" s="115">
        <v>0</v>
      </c>
      <c r="E56" s="73">
        <v>2</v>
      </c>
      <c r="F56" s="131">
        <v>0</v>
      </c>
      <c r="G56" s="131">
        <v>0</v>
      </c>
      <c r="H56" s="73">
        <v>2</v>
      </c>
      <c r="I56" s="110">
        <v>1</v>
      </c>
      <c r="J56" s="131">
        <v>0</v>
      </c>
      <c r="K56" s="131">
        <v>0</v>
      </c>
      <c r="L56" s="73">
        <v>1</v>
      </c>
      <c r="M56" s="110">
        <v>3</v>
      </c>
      <c r="N56" s="101">
        <v>3768</v>
      </c>
      <c r="O56" s="75"/>
    </row>
    <row r="57" spans="1:15" ht="12.75">
      <c r="A57" s="100">
        <v>2005</v>
      </c>
      <c r="B57" s="78">
        <v>1</v>
      </c>
      <c r="C57" s="118">
        <v>0</v>
      </c>
      <c r="D57" s="115">
        <v>1</v>
      </c>
      <c r="E57" s="73">
        <v>0</v>
      </c>
      <c r="F57" s="179">
        <v>0</v>
      </c>
      <c r="G57" s="179">
        <v>0</v>
      </c>
      <c r="H57" s="181">
        <v>0</v>
      </c>
      <c r="I57" s="183">
        <v>0</v>
      </c>
      <c r="J57" s="182">
        <v>0</v>
      </c>
      <c r="K57" s="179">
        <v>1</v>
      </c>
      <c r="L57" s="180">
        <v>1</v>
      </c>
      <c r="M57" s="73">
        <v>1</v>
      </c>
      <c r="N57" s="101">
        <v>3235</v>
      </c>
      <c r="O57" s="75"/>
    </row>
    <row r="58" spans="1:15" ht="12.75">
      <c r="A58" s="132" t="s">
        <v>11</v>
      </c>
      <c r="B58" s="133" t="s">
        <v>61</v>
      </c>
      <c r="C58" s="134" t="s">
        <v>61</v>
      </c>
      <c r="D58" s="135" t="s">
        <v>61</v>
      </c>
      <c r="E58" s="136">
        <f>SUM(E11:E57)</f>
        <v>95</v>
      </c>
      <c r="F58" s="136">
        <f aca="true" t="shared" si="12" ref="F58:N58">SUM(F11:F57)</f>
        <v>88</v>
      </c>
      <c r="G58" s="136">
        <f t="shared" si="12"/>
        <v>233</v>
      </c>
      <c r="H58" s="136">
        <f t="shared" si="12"/>
        <v>416</v>
      </c>
      <c r="I58" s="134">
        <f t="shared" si="12"/>
        <v>86</v>
      </c>
      <c r="J58" s="136">
        <f t="shared" si="12"/>
        <v>39</v>
      </c>
      <c r="K58" s="136">
        <f t="shared" si="12"/>
        <v>140</v>
      </c>
      <c r="L58" s="135">
        <f t="shared" si="12"/>
        <v>265</v>
      </c>
      <c r="M58" s="136">
        <f t="shared" si="12"/>
        <v>681</v>
      </c>
      <c r="N58" s="177">
        <f t="shared" si="12"/>
        <v>1641551</v>
      </c>
      <c r="O58" s="75"/>
    </row>
    <row r="59" spans="1:14" ht="13.5" thickBot="1">
      <c r="A59" s="102"/>
      <c r="B59" s="103"/>
      <c r="C59" s="119"/>
      <c r="D59" s="116"/>
      <c r="E59" s="104"/>
      <c r="F59" s="184"/>
      <c r="G59" s="184"/>
      <c r="H59" s="104"/>
      <c r="I59" s="111"/>
      <c r="J59" s="184"/>
      <c r="K59" s="184"/>
      <c r="L59" s="185"/>
      <c r="M59" s="111"/>
      <c r="N59" s="105"/>
    </row>
    <row r="60" ht="13.5" thickTop="1"/>
    <row r="61" spans="1:15" ht="12.75">
      <c r="A61" s="80" t="s">
        <v>74</v>
      </c>
      <c r="L61" s="77"/>
      <c r="N61" s="72"/>
      <c r="O61" s="72"/>
    </row>
    <row r="62" spans="1:15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2.75">
      <c r="A63" s="72" t="s">
        <v>86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12.75">
      <c r="A64" s="7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</sheetData>
  <printOptions horizontalCentered="1"/>
  <pageMargins left="0.5118110236220472" right="0.2755905511811024" top="0.984251968503937" bottom="0.984251968503937" header="0.5118110236220472" footer="0.5118110236220472"/>
  <pageSetup fitToHeight="1" fitToWidth="1" horizontalDpi="300" verticalDpi="300" orientation="portrait" paperSize="9" scale="87" r:id="rId1"/>
  <headerFooter alignWithMargins="0">
    <oddFooter>&amp;C&amp;9 2.4&amp;R&amp;9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Sondeos / Wells</dc:title>
  <dc:subject/>
  <dc:creator> Pedro Lorbada Costales</dc:creator>
  <cp:keywords/>
  <dc:description/>
  <cp:lastModifiedBy>Pherreros</cp:lastModifiedBy>
  <cp:lastPrinted>2006-06-05T11:26:24Z</cp:lastPrinted>
  <dcterms:created xsi:type="dcterms:W3CDTF">2002-03-25T16:42:00Z</dcterms:created>
  <dcterms:modified xsi:type="dcterms:W3CDTF">2006-06-14T08:40:20Z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2.00000000000000</vt:lpwstr>
  </property>
  <property fmtid="{D5CDD505-2E9C-101B-9397-08002B2CF9AE}" pid="5" name="ContentTy">
    <vt:lpwstr>Documento</vt:lpwstr>
  </property>
  <property fmtid="{D5CDD505-2E9C-101B-9397-08002B2CF9AE}" pid="6" name="MCLDOrd">
    <vt:lpwstr>900.000000000000</vt:lpwstr>
  </property>
</Properties>
</file>