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20" windowWidth="5910" windowHeight="6300" activeTab="1"/>
  </bookViews>
  <sheets>
    <sheet name="72IAEEH-pts" sheetId="1" r:id="rId1"/>
    <sheet name="71IA-€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<sst xmlns="http://schemas.openxmlformats.org/spreadsheetml/2006/main" count="44" uniqueCount="30">
  <si>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7.1</t>
  </si>
  <si>
    <t>T O T A L</t>
  </si>
  <si>
    <t>AÑO/</t>
  </si>
  <si>
    <t>Ptas. corrientes/</t>
  </si>
  <si>
    <t>YEAR</t>
  </si>
  <si>
    <t>Current ptas.</t>
  </si>
  <si>
    <t>7.2</t>
  </si>
  <si>
    <t>Ptas. 2001</t>
  </si>
  <si>
    <t>millones de euros     (1 euro = 166,386 pesetas)</t>
  </si>
  <si>
    <t>Euros corrientes/</t>
  </si>
  <si>
    <t>Current euros</t>
  </si>
  <si>
    <t>EXPLOTACIÓN/EXPLOITATION</t>
  </si>
  <si>
    <t>EXPLORACIÓN/EXPLORATION</t>
  </si>
  <si>
    <t>(en millones de pesetas corrientes y de 2001)</t>
  </si>
  <si>
    <t>Valores estimados en 2001.  /  Year 2001 estimated values.</t>
  </si>
  <si>
    <t>Nota: La transformación de pesetas corrientes en pesetas de 2001 se ha realizado según los índices medios de</t>
  </si>
  <si>
    <t>Note: Year 2001 pesetas are calculated with the consumer price index supplied by the I.N.E.</t>
  </si>
  <si>
    <t xml:space="preserve">         (Instituto Nacional de Estadística). Increase 2000-2001: 2,7%.</t>
  </si>
  <si>
    <t xml:space="preserve">          precios al consumo elaborado por el I.N.E. Incremento 2000-2001: 2,7%.</t>
  </si>
  <si>
    <t>(en miles de euros corrientes y de 2005)</t>
  </si>
  <si>
    <t>Euros 2005</t>
  </si>
  <si>
    <t>Valores estimados en 2005.  /  Year 2005 estimated values.</t>
  </si>
  <si>
    <t xml:space="preserve">Nota: La transformación de euros corrientes en euros de 2005 se ha realizado según los índices medios de </t>
  </si>
  <si>
    <t>Note: Year 2005 euros are calculated with the consumer price index supplied by the I.N.E.</t>
  </si>
  <si>
    <t xml:space="preserve">          precios al consumo elaborado por el I.N.E. Incremento 2004-2005: 3,7%.</t>
  </si>
  <si>
    <t xml:space="preserve">         (Instituto Nacional de Estadística). Increase 2004-2005: 3.7%.</t>
  </si>
  <si>
    <t>INVERSIONES ANUALES DE EXPLORACIÓN Y EXPLOTACIÓN DE HIDROCARBUROS. 2005 /</t>
  </si>
  <si>
    <t>EXPLORATION AND EXPLOITATION ANNUAL INVESTMENT. 2005</t>
  </si>
  <si>
    <t>INVERSIONES ANUALES DE EXPLORACIÓN Y EXPLOTACIÓN DE HIDROCARBUROS. 2001 /</t>
  </si>
  <si>
    <t>EXPLORATION AND EXPLOITATION ANNUAL INVESTMENT. 2001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</si>
</sst>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0.000"/>
    <numFmt numFmtId="182" formatCode="0.0000"/>
    <numFmt numFmtId="183" formatCode="#,##0.0"/>
    <numFmt numFmtId="184" formatCode="#,##0.000"/>
    <numFmt numFmtId="185" formatCode="#,##0.000\ [$pta-40A]"/>
    <numFmt numFmtId="186" formatCode="#,##0.0000"/>
    <numFmt numFmtId="187" formatCode="#,##0.00000"/>
    <numFmt numFmtId="188" formatCode="#,##0.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1" fontId="9" fillId="0" borderId="0" xfId="0" applyNumberFormat="1" applyFont="1" applyFill="1" applyBorder="1" applyAlignment="1" applyProtection="1">
      <alignment horizontal="centerContinuous"/>
      <protection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3" fontId="8" fillId="0" borderId="4" xfId="0" applyNumberFormat="1" applyFont="1" applyFill="1" applyBorder="1" applyAlignment="1" applyProtection="1">
      <alignment horizontal="center"/>
      <protection/>
    </xf>
    <xf numFmtId="3" fontId="6" fillId="0" borderId="3" xfId="0" applyNumberFormat="1" applyFont="1" applyFill="1" applyBorder="1" applyAlignment="1" applyProtection="1">
      <alignment/>
      <protection/>
    </xf>
    <xf numFmtId="1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 applyProtection="1">
      <alignment horizontal="centerContinuous"/>
      <protection/>
    </xf>
    <xf numFmtId="3" fontId="8" fillId="0" borderId="7" xfId="0" applyNumberFormat="1" applyFont="1" applyFill="1" applyBorder="1" applyAlignment="1">
      <alignment horizontal="centerContinuous"/>
    </xf>
    <xf numFmtId="3" fontId="8" fillId="0" borderId="8" xfId="0" applyNumberFormat="1" applyFont="1" applyFill="1" applyBorder="1" applyAlignment="1" applyProtection="1">
      <alignment horizontal="centerContinuous"/>
      <protection/>
    </xf>
    <xf numFmtId="3" fontId="8" fillId="0" borderId="8" xfId="0" applyNumberFormat="1" applyFont="1" applyFill="1" applyBorder="1" applyAlignment="1">
      <alignment horizontal="centerContinuous"/>
    </xf>
    <xf numFmtId="3" fontId="8" fillId="0" borderId="9" xfId="0" applyNumberFormat="1" applyFont="1" applyFill="1" applyBorder="1" applyAlignment="1">
      <alignment horizontal="centerContinuous"/>
    </xf>
    <xf numFmtId="1" fontId="8" fillId="0" borderId="10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/>
    </xf>
    <xf numFmtId="4" fontId="6" fillId="0" borderId="3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/>
      <protection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2" xfId="0" applyNumberFormat="1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1" fontId="8" fillId="0" borderId="15" xfId="0" applyNumberFormat="1" applyFont="1" applyFill="1" applyBorder="1" applyAlignment="1" applyProtection="1">
      <alignment horizontal="center"/>
      <protection/>
    </xf>
    <xf numFmtId="183" fontId="8" fillId="0" borderId="16" xfId="0" applyNumberFormat="1" applyFont="1" applyFill="1" applyBorder="1" applyAlignment="1" applyProtection="1">
      <alignment/>
      <protection/>
    </xf>
    <xf numFmtId="183" fontId="8" fillId="0" borderId="17" xfId="0" applyNumberFormat="1" applyFont="1" applyFill="1" applyBorder="1" applyAlignment="1" applyProtection="1">
      <alignment/>
      <protection/>
    </xf>
    <xf numFmtId="1" fontId="6" fillId="2" borderId="10" xfId="0" applyNumberFormat="1" applyFont="1" applyFill="1" applyBorder="1" applyAlignment="1" applyProtection="1">
      <alignment horizontal="center"/>
      <protection/>
    </xf>
    <xf numFmtId="3" fontId="6" fillId="2" borderId="3" xfId="0" applyNumberFormat="1" applyFont="1" applyFill="1" applyBorder="1" applyAlignment="1" applyProtection="1">
      <alignment/>
      <protection/>
    </xf>
    <xf numFmtId="3" fontId="6" fillId="2" borderId="1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3" fontId="6" fillId="2" borderId="11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Continuous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/>
      <protection/>
    </xf>
    <xf numFmtId="1" fontId="4" fillId="0" borderId="27" xfId="0" applyNumberFormat="1" applyFont="1" applyFill="1" applyBorder="1" applyAlignment="1" applyProtection="1">
      <alignment horizontal="center"/>
      <protection/>
    </xf>
    <xf numFmtId="1" fontId="4" fillId="0" borderId="28" xfId="0" applyNumberFormat="1" applyFont="1" applyFill="1" applyBorder="1" applyAlignment="1" applyProtection="1">
      <alignment horizontal="center"/>
      <protection/>
    </xf>
    <xf numFmtId="1" fontId="4" fillId="0" borderId="2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11"/>
  <sheetViews>
    <sheetView workbookViewId="0" topLeftCell="A1">
      <pane xSplit="1" ySplit="10" topLeftCell="B5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" sqref="B3"/>
    </sheetView>
  </sheetViews>
  <sheetFormatPr defaultColWidth="12.57421875" defaultRowHeight="12.75"/>
  <cols>
    <col min="1" max="1" width="10.7109375" style="13" customWidth="1"/>
    <col min="2" max="7" width="15.7109375" style="1" customWidth="1"/>
    <col min="8" max="8" width="4.8515625" style="1" customWidth="1"/>
    <col min="9" max="16384" width="12.57421875" style="1" customWidth="1"/>
  </cols>
  <sheetData>
    <row r="1" spans="1:2" ht="15.75">
      <c r="A1" s="5" t="s">
        <v>6</v>
      </c>
      <c r="B1" s="6" t="s">
        <v>28</v>
      </c>
    </row>
    <row r="2" spans="1:2" ht="15.75">
      <c r="A2" s="11"/>
      <c r="B2" s="6" t="s">
        <v>29</v>
      </c>
    </row>
    <row r="3" spans="1:2" ht="15.75">
      <c r="A3" s="11"/>
      <c r="B3" s="6"/>
    </row>
    <row r="4" spans="1:7" ht="12.75">
      <c r="A4" s="16" t="s">
        <v>13</v>
      </c>
      <c r="B4" s="36"/>
      <c r="C4" s="7"/>
      <c r="D4" s="7"/>
      <c r="E4" s="7"/>
      <c r="F4" s="7"/>
      <c r="G4" s="7"/>
    </row>
    <row r="5" ht="12.75">
      <c r="A5" s="12"/>
    </row>
    <row r="7" ht="13.5" thickBot="1"/>
    <row r="8" spans="1:8" ht="13.5" thickTop="1">
      <c r="A8" s="24"/>
      <c r="B8" s="25" t="s">
        <v>11</v>
      </c>
      <c r="C8" s="26"/>
      <c r="D8" s="27" t="s">
        <v>12</v>
      </c>
      <c r="E8" s="28"/>
      <c r="F8" s="25" t="s">
        <v>1</v>
      </c>
      <c r="G8" s="29"/>
      <c r="H8" s="2"/>
    </row>
    <row r="9" spans="1:8" ht="12.75">
      <c r="A9" s="30" t="s">
        <v>2</v>
      </c>
      <c r="B9" s="21" t="s">
        <v>3</v>
      </c>
      <c r="C9" s="17"/>
      <c r="D9" s="20" t="s">
        <v>3</v>
      </c>
      <c r="E9" s="10"/>
      <c r="F9" s="21" t="s">
        <v>3</v>
      </c>
      <c r="G9" s="31"/>
      <c r="H9" s="2"/>
    </row>
    <row r="10" spans="1:8" ht="12.75">
      <c r="A10" s="32" t="s">
        <v>4</v>
      </c>
      <c r="B10" s="22" t="s">
        <v>5</v>
      </c>
      <c r="C10" s="18" t="s">
        <v>7</v>
      </c>
      <c r="D10" s="18" t="s">
        <v>5</v>
      </c>
      <c r="E10" s="18" t="s">
        <v>7</v>
      </c>
      <c r="F10" s="22" t="s">
        <v>5</v>
      </c>
      <c r="G10" s="33" t="str">
        <f>+E10</f>
        <v>Ptas. 2001</v>
      </c>
      <c r="H10" s="2"/>
    </row>
    <row r="11" spans="1:8" ht="12.75">
      <c r="A11" s="34">
        <v>1960</v>
      </c>
      <c r="B11" s="23">
        <v>0</v>
      </c>
      <c r="C11" s="19">
        <v>0</v>
      </c>
      <c r="D11" s="19">
        <v>525</v>
      </c>
      <c r="E11" s="3">
        <v>14461</v>
      </c>
      <c r="F11" s="23">
        <f aca="true" t="shared" si="0" ref="F11:G26">B11+D11</f>
        <v>525</v>
      </c>
      <c r="G11" s="35">
        <f t="shared" si="0"/>
        <v>14461</v>
      </c>
      <c r="H11" s="2"/>
    </row>
    <row r="12" spans="1:8" ht="12.75">
      <c r="A12" s="34">
        <v>1961</v>
      </c>
      <c r="B12" s="23">
        <v>0</v>
      </c>
      <c r="C12" s="19">
        <v>0</v>
      </c>
      <c r="D12" s="19">
        <v>758</v>
      </c>
      <c r="E12" s="3">
        <v>20494</v>
      </c>
      <c r="F12" s="23">
        <f t="shared" si="0"/>
        <v>758</v>
      </c>
      <c r="G12" s="35">
        <f t="shared" si="0"/>
        <v>20494</v>
      </c>
      <c r="H12" s="2"/>
    </row>
    <row r="13" spans="1:8" ht="12.75">
      <c r="A13" s="34">
        <v>1962</v>
      </c>
      <c r="B13" s="23">
        <v>0</v>
      </c>
      <c r="C13" s="19">
        <v>0</v>
      </c>
      <c r="D13" s="19">
        <v>780</v>
      </c>
      <c r="E13" s="3">
        <v>19977</v>
      </c>
      <c r="F13" s="23">
        <f t="shared" si="0"/>
        <v>780</v>
      </c>
      <c r="G13" s="35">
        <f t="shared" si="0"/>
        <v>19977</v>
      </c>
      <c r="H13" s="2"/>
    </row>
    <row r="14" spans="1:8" ht="12.75">
      <c r="A14" s="34">
        <v>1963</v>
      </c>
      <c r="B14" s="23">
        <v>0</v>
      </c>
      <c r="C14" s="19">
        <v>0</v>
      </c>
      <c r="D14" s="19">
        <v>586</v>
      </c>
      <c r="E14" s="3">
        <v>13799</v>
      </c>
      <c r="F14" s="23">
        <f t="shared" si="0"/>
        <v>586</v>
      </c>
      <c r="G14" s="35">
        <f t="shared" si="0"/>
        <v>13799</v>
      </c>
      <c r="H14" s="2"/>
    </row>
    <row r="15" spans="1:8" ht="12.75">
      <c r="A15" s="34">
        <v>1964</v>
      </c>
      <c r="B15" s="23">
        <v>0</v>
      </c>
      <c r="C15" s="19">
        <v>0</v>
      </c>
      <c r="D15" s="19">
        <v>577</v>
      </c>
      <c r="E15" s="3">
        <v>12686</v>
      </c>
      <c r="F15" s="23">
        <f t="shared" si="0"/>
        <v>577</v>
      </c>
      <c r="G15" s="35">
        <f t="shared" si="0"/>
        <v>12686</v>
      </c>
      <c r="H15" s="2"/>
    </row>
    <row r="16" spans="1:8" ht="12.75">
      <c r="A16" s="34">
        <v>1965</v>
      </c>
      <c r="B16" s="23">
        <v>0</v>
      </c>
      <c r="C16" s="19">
        <v>0</v>
      </c>
      <c r="D16" s="19">
        <v>952</v>
      </c>
      <c r="E16" s="3">
        <v>18526</v>
      </c>
      <c r="F16" s="23">
        <f t="shared" si="0"/>
        <v>952</v>
      </c>
      <c r="G16" s="35">
        <f t="shared" si="0"/>
        <v>18526</v>
      </c>
      <c r="H16" s="2"/>
    </row>
    <row r="17" spans="1:8" ht="12.75">
      <c r="A17" s="34">
        <v>1966</v>
      </c>
      <c r="B17" s="23">
        <v>0</v>
      </c>
      <c r="C17" s="19">
        <v>0</v>
      </c>
      <c r="D17" s="19">
        <v>941</v>
      </c>
      <c r="E17" s="3">
        <v>17213</v>
      </c>
      <c r="F17" s="23">
        <f t="shared" si="0"/>
        <v>941</v>
      </c>
      <c r="G17" s="35">
        <f t="shared" si="0"/>
        <v>17213</v>
      </c>
      <c r="H17" s="2"/>
    </row>
    <row r="18" spans="1:8" ht="12.75">
      <c r="A18" s="34">
        <v>1967</v>
      </c>
      <c r="B18" s="23">
        <v>136</v>
      </c>
      <c r="C18" s="19">
        <f>+B18/166.386*1000</f>
        <v>817.376461961944</v>
      </c>
      <c r="D18" s="19">
        <v>825</v>
      </c>
      <c r="E18" s="3">
        <v>14205</v>
      </c>
      <c r="F18" s="23">
        <f t="shared" si="0"/>
        <v>961</v>
      </c>
      <c r="G18" s="35">
        <f t="shared" si="0"/>
        <v>15022.376461961943</v>
      </c>
      <c r="H18" s="2"/>
    </row>
    <row r="19" spans="1:8" ht="12.75">
      <c r="A19" s="34">
        <v>1968</v>
      </c>
      <c r="B19" s="23">
        <v>80</v>
      </c>
      <c r="C19" s="19">
        <v>1311</v>
      </c>
      <c r="D19" s="19">
        <v>1433</v>
      </c>
      <c r="E19" s="3">
        <v>23513</v>
      </c>
      <c r="F19" s="23">
        <f t="shared" si="0"/>
        <v>1513</v>
      </c>
      <c r="G19" s="35">
        <f t="shared" si="0"/>
        <v>24824</v>
      </c>
      <c r="H19" s="2"/>
    </row>
    <row r="20" spans="1:8" ht="12.75">
      <c r="A20" s="34">
        <v>1969</v>
      </c>
      <c r="B20" s="23">
        <v>45</v>
      </c>
      <c r="C20" s="19">
        <v>721</v>
      </c>
      <c r="D20" s="19">
        <v>662</v>
      </c>
      <c r="E20" s="3">
        <v>10619</v>
      </c>
      <c r="F20" s="23">
        <f t="shared" si="0"/>
        <v>707</v>
      </c>
      <c r="G20" s="35">
        <f t="shared" si="0"/>
        <v>11340</v>
      </c>
      <c r="H20" s="2"/>
    </row>
    <row r="21" spans="1:8" ht="12.75">
      <c r="A21" s="34">
        <v>1970</v>
      </c>
      <c r="B21" s="23">
        <v>50</v>
      </c>
      <c r="C21" s="19">
        <v>759</v>
      </c>
      <c r="D21" s="19">
        <v>1015</v>
      </c>
      <c r="E21" s="3">
        <v>15403</v>
      </c>
      <c r="F21" s="23">
        <f t="shared" si="0"/>
        <v>1065</v>
      </c>
      <c r="G21" s="35">
        <f t="shared" si="0"/>
        <v>16162</v>
      </c>
      <c r="H21" s="2"/>
    </row>
    <row r="22" spans="1:8" ht="12.75">
      <c r="A22" s="34">
        <v>1971</v>
      </c>
      <c r="B22" s="23">
        <v>343</v>
      </c>
      <c r="C22" s="19">
        <v>4804</v>
      </c>
      <c r="D22" s="19">
        <v>1351</v>
      </c>
      <c r="E22" s="3">
        <v>18927</v>
      </c>
      <c r="F22" s="23">
        <f t="shared" si="0"/>
        <v>1694</v>
      </c>
      <c r="G22" s="35">
        <f t="shared" si="0"/>
        <v>23731</v>
      </c>
      <c r="H22" s="2"/>
    </row>
    <row r="23" spans="1:8" ht="12.75">
      <c r="A23" s="34">
        <v>1972</v>
      </c>
      <c r="B23" s="23">
        <v>1158</v>
      </c>
      <c r="C23" s="19">
        <v>14992</v>
      </c>
      <c r="D23" s="19">
        <v>1503</v>
      </c>
      <c r="E23" s="3">
        <v>19459</v>
      </c>
      <c r="F23" s="23">
        <f t="shared" si="0"/>
        <v>2661</v>
      </c>
      <c r="G23" s="35">
        <f t="shared" si="0"/>
        <v>34451</v>
      </c>
      <c r="H23" s="2"/>
    </row>
    <row r="24" spans="1:8" ht="12.75">
      <c r="A24" s="34">
        <v>1973</v>
      </c>
      <c r="B24" s="23">
        <v>646</v>
      </c>
      <c r="C24" s="19">
        <v>7508</v>
      </c>
      <c r="D24" s="19">
        <v>2255</v>
      </c>
      <c r="E24" s="3">
        <v>26207</v>
      </c>
      <c r="F24" s="23">
        <f t="shared" si="0"/>
        <v>2901</v>
      </c>
      <c r="G24" s="35">
        <f t="shared" si="0"/>
        <v>33715</v>
      </c>
      <c r="H24" s="2"/>
    </row>
    <row r="25" spans="1:8" ht="12.75">
      <c r="A25" s="34">
        <v>1974</v>
      </c>
      <c r="B25" s="23">
        <v>1088</v>
      </c>
      <c r="C25" s="19">
        <v>10920</v>
      </c>
      <c r="D25" s="19">
        <v>1388</v>
      </c>
      <c r="E25" s="3">
        <v>14089</v>
      </c>
      <c r="F25" s="23">
        <f t="shared" si="0"/>
        <v>2476</v>
      </c>
      <c r="G25" s="35">
        <f t="shared" si="0"/>
        <v>25009</v>
      </c>
      <c r="H25" s="2"/>
    </row>
    <row r="26" spans="1:8" ht="12.75">
      <c r="A26" s="34">
        <v>1975</v>
      </c>
      <c r="B26" s="23">
        <v>1038</v>
      </c>
      <c r="C26" s="19">
        <v>8912</v>
      </c>
      <c r="D26" s="19">
        <v>5421</v>
      </c>
      <c r="E26" s="3">
        <v>46547</v>
      </c>
      <c r="F26" s="23">
        <f t="shared" si="0"/>
        <v>6459</v>
      </c>
      <c r="G26" s="35">
        <f t="shared" si="0"/>
        <v>55459</v>
      </c>
      <c r="H26" s="2"/>
    </row>
    <row r="27" spans="1:8" ht="12.75">
      <c r="A27" s="34">
        <v>1976</v>
      </c>
      <c r="B27" s="23">
        <v>1999</v>
      </c>
      <c r="C27" s="19">
        <v>14589</v>
      </c>
      <c r="D27" s="19">
        <v>8202</v>
      </c>
      <c r="E27" s="3">
        <v>59860</v>
      </c>
      <c r="F27" s="23">
        <f aca="true" t="shared" si="1" ref="F27:G42">B27+D27</f>
        <v>10201</v>
      </c>
      <c r="G27" s="35">
        <f t="shared" si="1"/>
        <v>74449</v>
      </c>
      <c r="H27" s="2"/>
    </row>
    <row r="28" spans="1:8" ht="12.75">
      <c r="A28" s="34">
        <v>1977</v>
      </c>
      <c r="B28" s="23">
        <v>3141</v>
      </c>
      <c r="C28" s="19">
        <v>18413</v>
      </c>
      <c r="D28" s="19">
        <v>8978</v>
      </c>
      <c r="E28" s="3">
        <v>52633</v>
      </c>
      <c r="F28" s="23">
        <f t="shared" si="1"/>
        <v>12119</v>
      </c>
      <c r="G28" s="35">
        <f t="shared" si="1"/>
        <v>71046</v>
      </c>
      <c r="H28" s="2"/>
    </row>
    <row r="29" spans="1:8" ht="12.75">
      <c r="A29" s="34">
        <v>1978</v>
      </c>
      <c r="B29" s="23">
        <v>3841</v>
      </c>
      <c r="C29" s="19">
        <v>18802</v>
      </c>
      <c r="D29" s="19">
        <v>8637</v>
      </c>
      <c r="E29" s="3">
        <v>42279</v>
      </c>
      <c r="F29" s="23">
        <f t="shared" si="1"/>
        <v>12478</v>
      </c>
      <c r="G29" s="35">
        <f t="shared" si="1"/>
        <v>61081</v>
      </c>
      <c r="H29" s="2"/>
    </row>
    <row r="30" spans="1:8" ht="12.75">
      <c r="A30" s="34">
        <v>1979</v>
      </c>
      <c r="B30" s="23">
        <v>4878</v>
      </c>
      <c r="C30" s="19">
        <v>20648</v>
      </c>
      <c r="D30" s="19">
        <v>8751</v>
      </c>
      <c r="E30" s="3">
        <v>37041</v>
      </c>
      <c r="F30" s="23">
        <f t="shared" si="1"/>
        <v>13629</v>
      </c>
      <c r="G30" s="35">
        <f t="shared" si="1"/>
        <v>57689</v>
      </c>
      <c r="H30" s="2"/>
    </row>
    <row r="31" spans="1:8" ht="12.75">
      <c r="A31" s="34">
        <v>1980</v>
      </c>
      <c r="B31" s="23">
        <v>10973</v>
      </c>
      <c r="C31" s="19">
        <v>40208</v>
      </c>
      <c r="D31" s="19">
        <v>16407</v>
      </c>
      <c r="E31" s="3">
        <v>60119</v>
      </c>
      <c r="F31" s="23">
        <f t="shared" si="1"/>
        <v>27380</v>
      </c>
      <c r="G31" s="35">
        <f t="shared" si="1"/>
        <v>100327</v>
      </c>
      <c r="H31" s="2"/>
    </row>
    <row r="32" spans="1:8" ht="12.75">
      <c r="A32" s="34">
        <v>1981</v>
      </c>
      <c r="B32" s="23">
        <v>13458</v>
      </c>
      <c r="C32" s="19">
        <v>43028</v>
      </c>
      <c r="D32" s="19">
        <v>21886</v>
      </c>
      <c r="E32" s="3">
        <v>69976</v>
      </c>
      <c r="F32" s="23">
        <f t="shared" si="1"/>
        <v>35344</v>
      </c>
      <c r="G32" s="35">
        <f t="shared" si="1"/>
        <v>113004</v>
      </c>
      <c r="H32" s="2"/>
    </row>
    <row r="33" spans="1:8" ht="12.75">
      <c r="A33" s="34">
        <v>1982</v>
      </c>
      <c r="B33" s="23">
        <v>17666</v>
      </c>
      <c r="C33" s="19">
        <v>49328</v>
      </c>
      <c r="D33" s="19">
        <v>28709</v>
      </c>
      <c r="E33" s="3">
        <v>80161</v>
      </c>
      <c r="F33" s="23">
        <f t="shared" si="1"/>
        <v>46375</v>
      </c>
      <c r="G33" s="35">
        <f t="shared" si="1"/>
        <v>129489</v>
      </c>
      <c r="H33" s="2"/>
    </row>
    <row r="34" spans="1:8" ht="12.75">
      <c r="A34" s="34">
        <v>1983</v>
      </c>
      <c r="B34" s="23">
        <v>14880</v>
      </c>
      <c r="C34" s="19">
        <v>37106</v>
      </c>
      <c r="D34" s="19">
        <v>26821</v>
      </c>
      <c r="E34" s="3">
        <v>66881</v>
      </c>
      <c r="F34" s="23">
        <f t="shared" si="1"/>
        <v>41701</v>
      </c>
      <c r="G34" s="35">
        <f t="shared" si="1"/>
        <v>103987</v>
      </c>
      <c r="H34" s="2"/>
    </row>
    <row r="35" spans="1:8" ht="12.75">
      <c r="A35" s="34">
        <v>1984</v>
      </c>
      <c r="B35" s="23">
        <v>34176</v>
      </c>
      <c r="C35" s="19">
        <v>76537</v>
      </c>
      <c r="D35" s="19">
        <v>24845</v>
      </c>
      <c r="E35" s="3">
        <v>55640</v>
      </c>
      <c r="F35" s="23">
        <f t="shared" si="1"/>
        <v>59021</v>
      </c>
      <c r="G35" s="35">
        <f t="shared" si="1"/>
        <v>132177</v>
      </c>
      <c r="H35" s="2"/>
    </row>
    <row r="36" spans="1:8" ht="12.75">
      <c r="A36" s="34">
        <v>1985</v>
      </c>
      <c r="B36" s="23">
        <v>49597</v>
      </c>
      <c r="C36" s="19">
        <v>102014</v>
      </c>
      <c r="D36" s="19">
        <v>22737</v>
      </c>
      <c r="E36" s="3">
        <v>46765</v>
      </c>
      <c r="F36" s="23">
        <f t="shared" si="1"/>
        <v>72334</v>
      </c>
      <c r="G36" s="35">
        <f t="shared" si="1"/>
        <v>148779</v>
      </c>
      <c r="H36" s="2"/>
    </row>
    <row r="37" spans="1:8" ht="12.75">
      <c r="A37" s="34">
        <v>1986</v>
      </c>
      <c r="B37" s="23">
        <v>11364</v>
      </c>
      <c r="C37" s="19">
        <v>21497</v>
      </c>
      <c r="D37" s="19">
        <v>9745</v>
      </c>
      <c r="E37" s="3">
        <v>18434</v>
      </c>
      <c r="F37" s="23">
        <f t="shared" si="1"/>
        <v>21109</v>
      </c>
      <c r="G37" s="35">
        <f t="shared" si="1"/>
        <v>39931</v>
      </c>
      <c r="H37" s="2"/>
    </row>
    <row r="38" spans="1:8" ht="12.75">
      <c r="A38" s="34">
        <v>1987</v>
      </c>
      <c r="B38" s="23">
        <v>2178</v>
      </c>
      <c r="C38" s="19">
        <v>3912</v>
      </c>
      <c r="D38" s="19">
        <v>7570</v>
      </c>
      <c r="E38" s="3">
        <v>13600</v>
      </c>
      <c r="F38" s="23">
        <f t="shared" si="1"/>
        <v>9748</v>
      </c>
      <c r="G38" s="35">
        <f t="shared" si="1"/>
        <v>17512</v>
      </c>
      <c r="H38" s="2"/>
    </row>
    <row r="39" spans="1:8" ht="12.75">
      <c r="A39" s="34">
        <v>1988</v>
      </c>
      <c r="B39" s="23">
        <v>2111</v>
      </c>
      <c r="C39" s="19">
        <v>3546</v>
      </c>
      <c r="D39" s="19">
        <v>8692</v>
      </c>
      <c r="E39" s="3">
        <v>14606</v>
      </c>
      <c r="F39" s="23">
        <f t="shared" si="1"/>
        <v>10803</v>
      </c>
      <c r="G39" s="35">
        <f t="shared" si="1"/>
        <v>18152</v>
      </c>
      <c r="H39" s="2"/>
    </row>
    <row r="40" spans="1:8" ht="12.75">
      <c r="A40" s="34">
        <v>1989</v>
      </c>
      <c r="B40" s="23">
        <v>1891</v>
      </c>
      <c r="C40" s="19">
        <v>3004</v>
      </c>
      <c r="D40" s="19">
        <v>11483</v>
      </c>
      <c r="E40" s="3">
        <v>18238</v>
      </c>
      <c r="F40" s="23">
        <f t="shared" si="1"/>
        <v>13374</v>
      </c>
      <c r="G40" s="35">
        <f t="shared" si="1"/>
        <v>21242</v>
      </c>
      <c r="H40" s="2"/>
    </row>
    <row r="41" spans="1:8" ht="12.75">
      <c r="A41" s="34">
        <v>1990</v>
      </c>
      <c r="B41" s="23">
        <v>2219</v>
      </c>
      <c r="C41" s="19">
        <v>3300</v>
      </c>
      <c r="D41" s="19">
        <v>5124</v>
      </c>
      <c r="E41" s="3">
        <v>7620</v>
      </c>
      <c r="F41" s="23">
        <f t="shared" si="1"/>
        <v>7343</v>
      </c>
      <c r="G41" s="35">
        <f t="shared" si="1"/>
        <v>10920</v>
      </c>
      <c r="H41" s="2"/>
    </row>
    <row r="42" spans="1:8" ht="12.75">
      <c r="A42" s="34">
        <v>1991</v>
      </c>
      <c r="B42" s="23">
        <v>3259</v>
      </c>
      <c r="C42" s="19">
        <v>4594</v>
      </c>
      <c r="D42" s="19">
        <v>5237</v>
      </c>
      <c r="E42" s="3">
        <v>7382</v>
      </c>
      <c r="F42" s="23">
        <f t="shared" si="1"/>
        <v>8496</v>
      </c>
      <c r="G42" s="35">
        <f t="shared" si="1"/>
        <v>11976</v>
      </c>
      <c r="H42" s="2"/>
    </row>
    <row r="43" spans="1:8" ht="12.75">
      <c r="A43" s="34">
        <v>1992</v>
      </c>
      <c r="B43" s="23">
        <v>5938</v>
      </c>
      <c r="C43" s="19">
        <v>7949</v>
      </c>
      <c r="D43" s="19">
        <v>3313</v>
      </c>
      <c r="E43" s="3">
        <v>4435</v>
      </c>
      <c r="F43" s="23">
        <f aca="true" t="shared" si="2" ref="F43:G47">B43+D43</f>
        <v>9251</v>
      </c>
      <c r="G43" s="35">
        <f t="shared" si="2"/>
        <v>12384</v>
      </c>
      <c r="H43" s="2"/>
    </row>
    <row r="44" spans="1:8" ht="12.75">
      <c r="A44" s="34">
        <v>1993</v>
      </c>
      <c r="B44" s="23">
        <v>2110</v>
      </c>
      <c r="C44" s="19">
        <v>2693</v>
      </c>
      <c r="D44" s="19">
        <v>5197</v>
      </c>
      <c r="E44" s="3">
        <v>6632</v>
      </c>
      <c r="F44" s="23">
        <f t="shared" si="2"/>
        <v>7307</v>
      </c>
      <c r="G44" s="35">
        <f t="shared" si="2"/>
        <v>9325</v>
      </c>
      <c r="H44" s="2"/>
    </row>
    <row r="45" spans="1:8" ht="12.75">
      <c r="A45" s="34">
        <v>1994</v>
      </c>
      <c r="B45" s="23">
        <v>18291</v>
      </c>
      <c r="C45" s="19">
        <v>22380</v>
      </c>
      <c r="D45" s="19">
        <v>8479</v>
      </c>
      <c r="E45" s="3">
        <v>10375</v>
      </c>
      <c r="F45" s="23">
        <f t="shared" si="2"/>
        <v>26770</v>
      </c>
      <c r="G45" s="35">
        <f t="shared" si="2"/>
        <v>32755</v>
      </c>
      <c r="H45" s="2"/>
    </row>
    <row r="46" spans="1:8" ht="12.75">
      <c r="A46" s="34">
        <v>1995</v>
      </c>
      <c r="B46" s="23">
        <v>5948</v>
      </c>
      <c r="C46" s="19">
        <v>6977</v>
      </c>
      <c r="D46" s="19">
        <v>8910</v>
      </c>
      <c r="E46" s="3">
        <v>10453</v>
      </c>
      <c r="F46" s="23">
        <f t="shared" si="2"/>
        <v>14858</v>
      </c>
      <c r="G46" s="35">
        <f t="shared" si="2"/>
        <v>17430</v>
      </c>
      <c r="H46" s="2"/>
    </row>
    <row r="47" spans="1:8" ht="12.75">
      <c r="A47" s="34">
        <v>1996</v>
      </c>
      <c r="B47" s="23">
        <v>6647</v>
      </c>
      <c r="C47" s="19">
        <v>7556</v>
      </c>
      <c r="D47" s="19">
        <v>905</v>
      </c>
      <c r="E47" s="3">
        <v>1029</v>
      </c>
      <c r="F47" s="23">
        <f t="shared" si="2"/>
        <v>7552</v>
      </c>
      <c r="G47" s="35">
        <f t="shared" si="2"/>
        <v>8585</v>
      </c>
      <c r="H47" s="2"/>
    </row>
    <row r="48" spans="1:8" ht="12.75">
      <c r="A48" s="34">
        <v>1997</v>
      </c>
      <c r="B48" s="23">
        <v>5935</v>
      </c>
      <c r="C48" s="19">
        <v>6614</v>
      </c>
      <c r="D48" s="19">
        <v>6104</v>
      </c>
      <c r="E48" s="3">
        <v>6803</v>
      </c>
      <c r="F48" s="23">
        <f aca="true" t="shared" si="3" ref="F48:G52">B48+D48</f>
        <v>12039</v>
      </c>
      <c r="G48" s="35">
        <f t="shared" si="3"/>
        <v>13417</v>
      </c>
      <c r="H48" s="2"/>
    </row>
    <row r="49" spans="1:8" ht="12.75">
      <c r="A49" s="34">
        <v>1998</v>
      </c>
      <c r="B49" s="23">
        <v>1186</v>
      </c>
      <c r="C49" s="19">
        <v>1303</v>
      </c>
      <c r="D49" s="19">
        <v>2609</v>
      </c>
      <c r="E49" s="3">
        <v>2867</v>
      </c>
      <c r="F49" s="23">
        <f t="shared" si="3"/>
        <v>3795</v>
      </c>
      <c r="G49" s="35">
        <f t="shared" si="3"/>
        <v>4170</v>
      </c>
      <c r="H49" s="2"/>
    </row>
    <row r="50" spans="1:8" ht="12.75">
      <c r="A50" s="34">
        <v>1999</v>
      </c>
      <c r="B50" s="23">
        <v>1440</v>
      </c>
      <c r="C50" s="19">
        <v>1538</v>
      </c>
      <c r="D50" s="19">
        <v>6857</v>
      </c>
      <c r="E50" s="3">
        <v>7324</v>
      </c>
      <c r="F50" s="23">
        <f>B50+D50</f>
        <v>8297</v>
      </c>
      <c r="G50" s="35">
        <f>C50+E50</f>
        <v>8862</v>
      </c>
      <c r="H50" s="2"/>
    </row>
    <row r="51" spans="1:8" ht="12.75">
      <c r="A51" s="34">
        <v>2000</v>
      </c>
      <c r="B51" s="23">
        <v>3393</v>
      </c>
      <c r="C51" s="19">
        <v>3485</v>
      </c>
      <c r="D51" s="19">
        <v>7963</v>
      </c>
      <c r="E51" s="3">
        <v>8178</v>
      </c>
      <c r="F51" s="23">
        <f>B51+D51</f>
        <v>11356</v>
      </c>
      <c r="G51" s="35">
        <f>C51+E51</f>
        <v>11663</v>
      </c>
      <c r="H51" s="2"/>
    </row>
    <row r="52" spans="1:8" ht="12.75">
      <c r="A52" s="39">
        <v>2001</v>
      </c>
      <c r="B52" s="40">
        <v>6412</v>
      </c>
      <c r="C52" s="41">
        <v>6412</v>
      </c>
      <c r="D52" s="41">
        <v>14176</v>
      </c>
      <c r="E52" s="42">
        <v>14176</v>
      </c>
      <c r="F52" s="40">
        <f t="shared" si="3"/>
        <v>20588</v>
      </c>
      <c r="G52" s="43">
        <f t="shared" si="3"/>
        <v>20588</v>
      </c>
      <c r="H52" s="2"/>
    </row>
    <row r="53" spans="1:8" ht="7.5" customHeight="1">
      <c r="A53" s="47"/>
      <c r="B53" s="48"/>
      <c r="C53" s="49"/>
      <c r="D53" s="49"/>
      <c r="E53" s="50"/>
      <c r="F53" s="48"/>
      <c r="G53" s="51"/>
      <c r="H53" s="2"/>
    </row>
    <row r="54" spans="1:8" ht="15.75">
      <c r="A54" s="63" t="s">
        <v>8</v>
      </c>
      <c r="B54" s="64"/>
      <c r="C54" s="64"/>
      <c r="D54" s="64"/>
      <c r="E54" s="64"/>
      <c r="F54" s="64"/>
      <c r="G54" s="65"/>
      <c r="H54" s="2"/>
    </row>
    <row r="55" spans="1:8" ht="13.5" thickBot="1">
      <c r="A55" s="44">
        <v>2001</v>
      </c>
      <c r="B55" s="45">
        <f>+B52/166.386</f>
        <v>38.53689613308812</v>
      </c>
      <c r="C55" s="45">
        <f>+C52/166.386</f>
        <v>38.53689613308812</v>
      </c>
      <c r="D55" s="45">
        <f>+D52/166.386</f>
        <v>85.19947591744499</v>
      </c>
      <c r="E55" s="45">
        <f>+E52/166.386</f>
        <v>85.19947591744499</v>
      </c>
      <c r="F55" s="45">
        <f>+B55+D55</f>
        <v>123.7363720505331</v>
      </c>
      <c r="G55" s="46">
        <f>+C55+E55</f>
        <v>123.7363720505331</v>
      </c>
      <c r="H55" s="2"/>
    </row>
    <row r="56" spans="1:7" ht="13.5" thickTop="1">
      <c r="A56" s="8"/>
      <c r="B56" s="2"/>
      <c r="C56" s="2"/>
      <c r="D56" s="2"/>
      <c r="E56" s="2"/>
      <c r="F56" s="2"/>
      <c r="G56" s="2"/>
    </row>
    <row r="57" spans="1:7" ht="12.75">
      <c r="A57" s="15" t="s">
        <v>14</v>
      </c>
      <c r="B57" s="2"/>
      <c r="C57" s="2"/>
      <c r="D57" s="2"/>
      <c r="E57" s="2"/>
      <c r="F57" s="2"/>
      <c r="G57" s="2"/>
    </row>
    <row r="58" spans="1:7" ht="12.75">
      <c r="A58" s="8"/>
      <c r="B58" s="2"/>
      <c r="C58" s="2"/>
      <c r="D58" s="2"/>
      <c r="E58" s="2"/>
      <c r="F58" s="2"/>
      <c r="G58" s="2"/>
    </row>
    <row r="59" ht="12.75">
      <c r="A59" s="15" t="s">
        <v>15</v>
      </c>
    </row>
    <row r="60" ht="12.75">
      <c r="A60" s="15" t="s">
        <v>18</v>
      </c>
    </row>
    <row r="61" ht="12.75">
      <c r="A61" s="15" t="s">
        <v>16</v>
      </c>
    </row>
    <row r="62" ht="12.75">
      <c r="A62" s="15" t="s">
        <v>17</v>
      </c>
    </row>
    <row r="7911" spans="1:2" ht="12.75">
      <c r="A7911" s="14"/>
      <c r="B7911" s="4"/>
    </row>
  </sheetData>
  <mergeCells count="1">
    <mergeCell ref="A54:G54"/>
  </mergeCells>
  <printOptions horizontalCentered="1"/>
  <pageMargins left="0.3937007874015748" right="0.3937007874015748" top="0.5905511811023623" bottom="0.5905511811023623" header="0.31496062992125984" footer="0.3937007874015748"/>
  <pageSetup horizontalDpi="300" verticalDpi="300" orientation="portrait" paperSize="9" scale="90" r:id="rId1"/>
  <headerFooter alignWithMargins="0">
    <oddFooter>&amp;C&amp;9 7.2&amp;R&amp;9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61"/>
  <sheetViews>
    <sheetView tabSelected="1"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" sqref="B3"/>
    </sheetView>
  </sheetViews>
  <sheetFormatPr defaultColWidth="12.57421875" defaultRowHeight="12.75"/>
  <cols>
    <col min="1" max="1" width="10.7109375" style="13" customWidth="1"/>
    <col min="2" max="2" width="16.7109375" style="1" customWidth="1"/>
    <col min="3" max="3" width="14.7109375" style="1" customWidth="1"/>
    <col min="4" max="4" width="16.7109375" style="1" customWidth="1"/>
    <col min="5" max="5" width="14.7109375" style="1" customWidth="1"/>
    <col min="6" max="6" width="16.7109375" style="1" customWidth="1"/>
    <col min="7" max="7" width="14.7109375" style="1" customWidth="1"/>
    <col min="8" max="8" width="4.8515625" style="1" customWidth="1"/>
    <col min="9" max="16384" width="12.57421875" style="1" customWidth="1"/>
  </cols>
  <sheetData>
    <row r="1" spans="1:2" ht="15.75">
      <c r="A1" s="5" t="s">
        <v>0</v>
      </c>
      <c r="B1" s="6" t="s">
        <v>26</v>
      </c>
    </row>
    <row r="2" spans="1:2" ht="15.75">
      <c r="A2" s="11"/>
      <c r="B2" s="6" t="s">
        <v>27</v>
      </c>
    </row>
    <row r="3" spans="1:2" ht="15.75">
      <c r="A3" s="11"/>
      <c r="B3" s="6"/>
    </row>
    <row r="4" spans="1:7" ht="15">
      <c r="A4" s="54" t="s">
        <v>19</v>
      </c>
      <c r="B4" s="36"/>
      <c r="C4" s="7"/>
      <c r="D4" s="7"/>
      <c r="E4" s="7"/>
      <c r="F4" s="7"/>
      <c r="G4" s="7"/>
    </row>
    <row r="5" ht="12.75">
      <c r="A5" s="12"/>
    </row>
    <row r="7" ht="13.5" thickBot="1"/>
    <row r="8" spans="1:8" ht="13.5" thickTop="1">
      <c r="A8" s="24"/>
      <c r="B8" s="25" t="s">
        <v>11</v>
      </c>
      <c r="C8" s="26"/>
      <c r="D8" s="27" t="s">
        <v>12</v>
      </c>
      <c r="E8" s="28"/>
      <c r="F8" s="25" t="s">
        <v>1</v>
      </c>
      <c r="G8" s="29"/>
      <c r="H8" s="2"/>
    </row>
    <row r="9" spans="1:8" ht="12.75">
      <c r="A9" s="30" t="s">
        <v>2</v>
      </c>
      <c r="B9" s="21" t="s">
        <v>9</v>
      </c>
      <c r="C9" s="17"/>
      <c r="D9" s="21" t="s">
        <v>9</v>
      </c>
      <c r="E9" s="10"/>
      <c r="F9" s="21" t="s">
        <v>9</v>
      </c>
      <c r="G9" s="31"/>
      <c r="H9" s="2"/>
    </row>
    <row r="10" spans="1:8" ht="12.75">
      <c r="A10" s="32" t="s">
        <v>4</v>
      </c>
      <c r="B10" s="22" t="s">
        <v>10</v>
      </c>
      <c r="C10" s="18" t="s">
        <v>20</v>
      </c>
      <c r="D10" s="22" t="s">
        <v>10</v>
      </c>
      <c r="E10" s="18" t="str">
        <f>+C10</f>
        <v>Euros 2005</v>
      </c>
      <c r="F10" s="21" t="s">
        <v>10</v>
      </c>
      <c r="G10" s="33" t="str">
        <f>+E10</f>
        <v>Euros 2005</v>
      </c>
      <c r="H10" s="2"/>
    </row>
    <row r="11" spans="1:8" ht="12.75">
      <c r="A11" s="34">
        <v>2001</v>
      </c>
      <c r="B11" s="37">
        <v>38536.9</v>
      </c>
      <c r="C11" s="37">
        <f>B11*1.037*1.032*1.026*1.04</f>
        <v>44006.408896454785</v>
      </c>
      <c r="D11" s="37">
        <v>85199.48</v>
      </c>
      <c r="E11" s="37">
        <f>D11*1.037*1.032*1.026*1.04</f>
        <v>97291.7685295216</v>
      </c>
      <c r="F11" s="59">
        <f aca="true" t="shared" si="0" ref="F11:G14">B11+D11</f>
        <v>123736.38</v>
      </c>
      <c r="G11" s="38">
        <f t="shared" si="0"/>
        <v>141298.17742597638</v>
      </c>
      <c r="H11" s="2"/>
    </row>
    <row r="12" spans="1:8" ht="12.75">
      <c r="A12" s="55">
        <v>2002</v>
      </c>
      <c r="B12" s="59">
        <v>4411.24</v>
      </c>
      <c r="C12" s="59">
        <f>B12*1.037*1.032*1.026</f>
        <v>4843.58026833216</v>
      </c>
      <c r="D12" s="59">
        <v>50014.02</v>
      </c>
      <c r="E12" s="59">
        <f>D12*1.037*1.032*1.026</f>
        <v>54915.833283151675</v>
      </c>
      <c r="F12" s="59">
        <f t="shared" si="0"/>
        <v>54425.259999999995</v>
      </c>
      <c r="G12" s="58">
        <f t="shared" si="0"/>
        <v>59759.413551483834</v>
      </c>
      <c r="H12" s="2"/>
    </row>
    <row r="13" spans="1:8" ht="12.75">
      <c r="A13" s="56">
        <v>2003</v>
      </c>
      <c r="B13" s="59">
        <f>3649762/1000</f>
        <v>3649.762</v>
      </c>
      <c r="C13" s="59">
        <f>B13*1.037*1.032</f>
        <v>3905.9168962080003</v>
      </c>
      <c r="D13" s="59">
        <f>50087252.51/1000</f>
        <v>50087.25251</v>
      </c>
      <c r="E13" s="59">
        <f>D13*1.037*1.032</f>
        <v>53602.576240161834</v>
      </c>
      <c r="F13" s="59">
        <f t="shared" si="0"/>
        <v>53737.01451</v>
      </c>
      <c r="G13" s="58">
        <f t="shared" si="0"/>
        <v>57508.493136369834</v>
      </c>
      <c r="H13" s="2"/>
    </row>
    <row r="14" spans="1:8" ht="12.75">
      <c r="A14" s="55">
        <v>2004</v>
      </c>
      <c r="B14" s="61">
        <f>6572639.59/1000</f>
        <v>6572.63959</v>
      </c>
      <c r="C14" s="61">
        <f>B14*1.037</f>
        <v>6815.827254829999</v>
      </c>
      <c r="D14" s="61">
        <f>18141797.7/1000</f>
        <v>18141.7977</v>
      </c>
      <c r="E14" s="61">
        <f>D14*1.037</f>
        <v>18813.044214899997</v>
      </c>
      <c r="F14" s="61">
        <f t="shared" si="0"/>
        <v>24714.437289999998</v>
      </c>
      <c r="G14" s="62">
        <f t="shared" si="0"/>
        <v>25628.871469729995</v>
      </c>
      <c r="H14" s="2"/>
    </row>
    <row r="15" spans="1:8" ht="13.5" thickBot="1">
      <c r="A15" s="57">
        <v>2005</v>
      </c>
      <c r="B15" s="53">
        <v>7200</v>
      </c>
      <c r="C15" s="53">
        <f>B15*1</f>
        <v>7200</v>
      </c>
      <c r="D15" s="53">
        <v>37717.948</v>
      </c>
      <c r="E15" s="53">
        <f>D15*1</f>
        <v>37717.948</v>
      </c>
      <c r="F15" s="53">
        <f>B15+D15</f>
        <v>44917.948</v>
      </c>
      <c r="G15" s="60">
        <f>C15+E15</f>
        <v>44917.948</v>
      </c>
      <c r="H15" s="2"/>
    </row>
    <row r="16" spans="1:7" ht="13.5" thickTop="1">
      <c r="A16" s="9"/>
      <c r="B16" s="52"/>
      <c r="C16" s="52"/>
      <c r="D16" s="52"/>
      <c r="E16" s="52"/>
      <c r="F16" s="52"/>
      <c r="G16" s="2"/>
    </row>
    <row r="17" spans="1:6" ht="12.75">
      <c r="A17" s="8"/>
      <c r="B17" s="2"/>
      <c r="C17" s="2"/>
      <c r="D17" s="2"/>
      <c r="E17" s="2"/>
      <c r="F17" s="2"/>
    </row>
    <row r="18" spans="1:6" ht="12.75">
      <c r="A18" s="8"/>
      <c r="B18" s="2"/>
      <c r="C18" s="2"/>
      <c r="D18" s="2"/>
      <c r="E18" s="2"/>
      <c r="F18" s="2"/>
    </row>
    <row r="19" spans="1:6" ht="12.75">
      <c r="A19" s="15" t="s">
        <v>21</v>
      </c>
      <c r="B19" s="2"/>
      <c r="C19" s="2"/>
      <c r="D19" s="2"/>
      <c r="E19" s="2"/>
      <c r="F19" s="2"/>
    </row>
    <row r="20" spans="1:6" ht="12.75">
      <c r="A20" s="8"/>
      <c r="B20" s="2"/>
      <c r="C20" s="2"/>
      <c r="D20" s="2"/>
      <c r="E20" s="2"/>
      <c r="F20" s="2"/>
    </row>
    <row r="21" ht="12.75">
      <c r="A21" s="15" t="s">
        <v>22</v>
      </c>
    </row>
    <row r="22" ht="12.75">
      <c r="A22" s="15" t="s">
        <v>24</v>
      </c>
    </row>
    <row r="23" ht="12.75">
      <c r="A23" s="15" t="s">
        <v>23</v>
      </c>
    </row>
    <row r="24" ht="12.75">
      <c r="A24" s="15" t="s">
        <v>25</v>
      </c>
    </row>
    <row r="7861" spans="1:2" ht="12.75">
      <c r="A7861" s="14"/>
      <c r="B7861" s="4"/>
    </row>
  </sheetData>
  <printOptions horizontalCentered="1"/>
  <pageMargins left="0.3937007874015748" right="0.2755905511811024" top="0.5905511811023623" bottom="0.5905511811023623" header="0.31496062992125984" footer="0.3937007874015748"/>
  <pageSetup fitToHeight="1" fitToWidth="1" horizontalDpi="300" verticalDpi="300" orientation="portrait" paperSize="9" scale="90" r:id="rId1"/>
  <headerFooter alignWithMargins="0">
    <oddFooter>&amp;C&amp;9 7.1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 Inversiones / Investment</dc:title>
  <dc:subject/>
  <dc:creator/>
  <cp:keywords/>
  <dc:description/>
  <cp:lastModifiedBy>Pherreros</cp:lastModifiedBy>
  <cp:lastPrinted>2006-06-05T12:34:09Z</cp:lastPrinted>
  <dcterms:created xsi:type="dcterms:W3CDTF">2004-05-04T11:56:32Z</dcterms:created>
  <dcterms:modified xsi:type="dcterms:W3CDTF">2006-06-14T09:05:01Z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7.00000000000000</vt:lpwstr>
  </property>
  <property fmtid="{D5CDD505-2E9C-101B-9397-08002B2CF9AE}" pid="5" name="ContentTy">
    <vt:lpwstr>Documento</vt:lpwstr>
  </property>
  <property fmtid="{D5CDD505-2E9C-101B-9397-08002B2CF9AE}" pid="6" name="MCLDOrd">
    <vt:lpwstr>800.000000000000</vt:lpwstr>
  </property>
</Properties>
</file>